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TERCER_TRIM_2023\CONSOLIDADO_PJ_3ER_TRIM_2023_COEAC\"/>
    </mc:Choice>
  </mc:AlternateContent>
  <bookViews>
    <workbookView xWindow="0" yWindow="0" windowWidth="28800" windowHeight="12300"/>
  </bookViews>
  <sheets>
    <sheet name="COG_PARTIDA_ESPECIFICA" sheetId="1" r:id="rId1"/>
  </sheets>
  <definedNames>
    <definedName name="_xlnm.Print_Area" localSheetId="0">COG_PARTIDA_ESPECIFICA!$A$10:$K$332</definedName>
    <definedName name="Print_Area" localSheetId="0">COG_PARTIDA_ESPECIFICA!#REF!</definedName>
    <definedName name="Print_Titles" localSheetId="0">COG_PARTIDA_ESPECIFICA!$9:$15</definedName>
    <definedName name="_xlnm.Print_Titles" localSheetId="0">COG_PARTIDA_ESPECIFICA!$1:$9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2" i="1" l="1"/>
  <c r="AX323" i="1" l="1"/>
  <c r="AV323" i="1"/>
  <c r="BC323" i="1" s="1"/>
  <c r="AU323" i="1"/>
  <c r="BB323" i="1" s="1"/>
  <c r="AT323" i="1"/>
  <c r="BA323" i="1" s="1"/>
  <c r="AS323" i="1"/>
  <c r="AZ323" i="1" s="1"/>
  <c r="AR323" i="1"/>
  <c r="AY323" i="1" s="1"/>
  <c r="AQ323" i="1"/>
  <c r="AX322" i="1"/>
  <c r="AU322" i="1"/>
  <c r="AT322" i="1"/>
  <c r="AR322" i="1"/>
  <c r="AY322" i="1" s="1"/>
  <c r="AQ322" i="1"/>
  <c r="AL322" i="1"/>
  <c r="AO322" i="1" s="1"/>
  <c r="AO321" i="1" s="1"/>
  <c r="AO320" i="1" s="1"/>
  <c r="AO319" i="1" s="1"/>
  <c r="AE322" i="1"/>
  <c r="AH322" i="1" s="1"/>
  <c r="AH321" i="1" s="1"/>
  <c r="AH320" i="1" s="1"/>
  <c r="AH319" i="1" s="1"/>
  <c r="X322" i="1"/>
  <c r="AA322" i="1" s="1"/>
  <c r="AA321" i="1" s="1"/>
  <c r="AA320" i="1" s="1"/>
  <c r="AA319" i="1" s="1"/>
  <c r="Q322" i="1"/>
  <c r="T322" i="1" s="1"/>
  <c r="J322" i="1"/>
  <c r="BB322" i="1" s="1"/>
  <c r="M322" i="1"/>
  <c r="F322" i="1"/>
  <c r="H322" i="1" s="1"/>
  <c r="AN321" i="1"/>
  <c r="AM321" i="1"/>
  <c r="AL321" i="1"/>
  <c r="AL320" i="1" s="1"/>
  <c r="AL319" i="1" s="1"/>
  <c r="AK321" i="1"/>
  <c r="AK320" i="1" s="1"/>
  <c r="AK319" i="1" s="1"/>
  <c r="AJ321" i="1"/>
  <c r="AJ320" i="1" s="1"/>
  <c r="AJ319" i="1" s="1"/>
  <c r="AG321" i="1"/>
  <c r="AF321" i="1"/>
  <c r="AE321" i="1"/>
  <c r="AE320" i="1" s="1"/>
  <c r="AE319" i="1" s="1"/>
  <c r="AD321" i="1"/>
  <c r="AC321" i="1"/>
  <c r="Z321" i="1"/>
  <c r="Y321" i="1"/>
  <c r="W321" i="1"/>
  <c r="W320" i="1" s="1"/>
  <c r="W319" i="1" s="1"/>
  <c r="V321" i="1"/>
  <c r="V320" i="1" s="1"/>
  <c r="V319" i="1" s="1"/>
  <c r="S321" i="1"/>
  <c r="AU321" i="1" s="1"/>
  <c r="R321" i="1"/>
  <c r="AT321" i="1" s="1"/>
  <c r="P321" i="1"/>
  <c r="AR321" i="1" s="1"/>
  <c r="O321" i="1"/>
  <c r="AQ321" i="1" s="1"/>
  <c r="AX321" i="1" s="1"/>
  <c r="I321" i="1"/>
  <c r="G321" i="1"/>
  <c r="F321" i="1"/>
  <c r="F320" i="1" s="1"/>
  <c r="AN320" i="1"/>
  <c r="AM320" i="1"/>
  <c r="AM319" i="1" s="1"/>
  <c r="AG320" i="1"/>
  <c r="AF320" i="1"/>
  <c r="AF319" i="1" s="1"/>
  <c r="AD320" i="1"/>
  <c r="AD319" i="1" s="1"/>
  <c r="AC320" i="1"/>
  <c r="AC319" i="1" s="1"/>
  <c r="Z320" i="1"/>
  <c r="Y320" i="1"/>
  <c r="Y319" i="1" s="1"/>
  <c r="S320" i="1"/>
  <c r="AU320" i="1" s="1"/>
  <c r="R320" i="1"/>
  <c r="R319" i="1" s="1"/>
  <c r="P320" i="1"/>
  <c r="O320" i="1"/>
  <c r="AN319" i="1"/>
  <c r="AG319" i="1"/>
  <c r="Z319" i="1"/>
  <c r="S319" i="1"/>
  <c r="AU319" i="1" s="1"/>
  <c r="AV318" i="1"/>
  <c r="BC318" i="1" s="1"/>
  <c r="AU318" i="1"/>
  <c r="BB318" i="1" s="1"/>
  <c r="AT318" i="1"/>
  <c r="BA318" i="1" s="1"/>
  <c r="AS318" i="1"/>
  <c r="AZ318" i="1" s="1"/>
  <c r="AR318" i="1"/>
  <c r="AY318" i="1" s="1"/>
  <c r="AQ318" i="1"/>
  <c r="AX318" i="1" s="1"/>
  <c r="M318" i="1"/>
  <c r="AX317" i="1"/>
  <c r="AU317" i="1"/>
  <c r="AT317" i="1"/>
  <c r="AR317" i="1"/>
  <c r="AY317" i="1" s="1"/>
  <c r="AQ317" i="1"/>
  <c r="AL317" i="1"/>
  <c r="AO317" i="1" s="1"/>
  <c r="AO316" i="1" s="1"/>
  <c r="AO315" i="1" s="1"/>
  <c r="AO314" i="1" s="1"/>
  <c r="AE317" i="1"/>
  <c r="AH317" i="1" s="1"/>
  <c r="AH316" i="1" s="1"/>
  <c r="AH315" i="1" s="1"/>
  <c r="AH314" i="1" s="1"/>
  <c r="X317" i="1"/>
  <c r="AA317" i="1" s="1"/>
  <c r="AA316" i="1" s="1"/>
  <c r="AA315" i="1" s="1"/>
  <c r="AA314" i="1" s="1"/>
  <c r="Q317" i="1"/>
  <c r="T317" i="1" s="1"/>
  <c r="J317" i="1"/>
  <c r="BB317" i="1" s="1"/>
  <c r="I317" i="1"/>
  <c r="M317" i="1" s="1"/>
  <c r="F317" i="1"/>
  <c r="H317" i="1" s="1"/>
  <c r="AN316" i="1"/>
  <c r="AM316" i="1"/>
  <c r="AL316" i="1"/>
  <c r="AL315" i="1" s="1"/>
  <c r="AL314" i="1" s="1"/>
  <c r="AK316" i="1"/>
  <c r="AK315" i="1" s="1"/>
  <c r="AK314" i="1" s="1"/>
  <c r="AJ316" i="1"/>
  <c r="AJ315" i="1" s="1"/>
  <c r="AJ314" i="1" s="1"/>
  <c r="AG316" i="1"/>
  <c r="AG315" i="1" s="1"/>
  <c r="AG314" i="1" s="1"/>
  <c r="AF316" i="1"/>
  <c r="AE316" i="1"/>
  <c r="AE315" i="1" s="1"/>
  <c r="AE314" i="1" s="1"/>
  <c r="AD316" i="1"/>
  <c r="AC316" i="1"/>
  <c r="Z316" i="1"/>
  <c r="Y316" i="1"/>
  <c r="W316" i="1"/>
  <c r="W315" i="1" s="1"/>
  <c r="W314" i="1" s="1"/>
  <c r="V316" i="1"/>
  <c r="V315" i="1" s="1"/>
  <c r="V314" i="1" s="1"/>
  <c r="S316" i="1"/>
  <c r="AU316" i="1" s="1"/>
  <c r="R316" i="1"/>
  <c r="AT316" i="1" s="1"/>
  <c r="P316" i="1"/>
  <c r="AR316" i="1" s="1"/>
  <c r="O316" i="1"/>
  <c r="AQ316" i="1" s="1"/>
  <c r="AX316" i="1" s="1"/>
  <c r="I316" i="1"/>
  <c r="G316" i="1"/>
  <c r="F316" i="1"/>
  <c r="F315" i="1" s="1"/>
  <c r="AN315" i="1"/>
  <c r="AM315" i="1"/>
  <c r="AM314" i="1" s="1"/>
  <c r="AF315" i="1"/>
  <c r="AF314" i="1" s="1"/>
  <c r="AD315" i="1"/>
  <c r="AD314" i="1" s="1"/>
  <c r="AC315" i="1"/>
  <c r="AC314" i="1" s="1"/>
  <c r="Z315" i="1"/>
  <c r="Y315" i="1"/>
  <c r="Y314" i="1" s="1"/>
  <c r="R315" i="1"/>
  <c r="R314" i="1" s="1"/>
  <c r="P315" i="1"/>
  <c r="AR315" i="1" s="1"/>
  <c r="O315" i="1"/>
  <c r="AN314" i="1"/>
  <c r="Z314" i="1"/>
  <c r="AV313" i="1"/>
  <c r="BC313" i="1" s="1"/>
  <c r="AU313" i="1"/>
  <c r="BB313" i="1" s="1"/>
  <c r="AT313" i="1"/>
  <c r="BA313" i="1" s="1"/>
  <c r="AS313" i="1"/>
  <c r="AZ313" i="1" s="1"/>
  <c r="AR313" i="1"/>
  <c r="AY313" i="1" s="1"/>
  <c r="AQ313" i="1"/>
  <c r="AX313" i="1" s="1"/>
  <c r="AA313" i="1"/>
  <c r="X313" i="1"/>
  <c r="M313" i="1"/>
  <c r="AY312" i="1"/>
  <c r="AX312" i="1"/>
  <c r="AU312" i="1"/>
  <c r="AT312" i="1"/>
  <c r="AR312" i="1"/>
  <c r="AQ312" i="1"/>
  <c r="AL312" i="1"/>
  <c r="AO312" i="1" s="1"/>
  <c r="AO311" i="1" s="1"/>
  <c r="AO310" i="1" s="1"/>
  <c r="AE312" i="1"/>
  <c r="Q312" i="1"/>
  <c r="T312" i="1" s="1"/>
  <c r="J312" i="1"/>
  <c r="BB312" i="1" s="1"/>
  <c r="I312" i="1"/>
  <c r="M312" i="1" s="1"/>
  <c r="F312" i="1"/>
  <c r="H312" i="1" s="1"/>
  <c r="AN311" i="1"/>
  <c r="AM311" i="1"/>
  <c r="AL311" i="1"/>
  <c r="AL310" i="1" s="1"/>
  <c r="AK311" i="1"/>
  <c r="AJ311" i="1"/>
  <c r="AJ310" i="1" s="1"/>
  <c r="AG311" i="1"/>
  <c r="AU311" i="1" s="1"/>
  <c r="AF311" i="1"/>
  <c r="AT311" i="1" s="1"/>
  <c r="AD311" i="1"/>
  <c r="AC311" i="1"/>
  <c r="S311" i="1"/>
  <c r="R311" i="1"/>
  <c r="Q311" i="1"/>
  <c r="P311" i="1"/>
  <c r="AR311" i="1" s="1"/>
  <c r="AY311" i="1" s="1"/>
  <c r="O311" i="1"/>
  <c r="O310" i="1" s="1"/>
  <c r="J311" i="1"/>
  <c r="J310" i="1" s="1"/>
  <c r="BB310" i="1" s="1"/>
  <c r="I311" i="1"/>
  <c r="M311" i="1" s="1"/>
  <c r="G311" i="1"/>
  <c r="F311" i="1"/>
  <c r="AN310" i="1"/>
  <c r="AM310" i="1"/>
  <c r="AK310" i="1"/>
  <c r="AG310" i="1"/>
  <c r="AU310" i="1" s="1"/>
  <c r="AD310" i="1"/>
  <c r="AC310" i="1"/>
  <c r="S310" i="1"/>
  <c r="R310" i="1"/>
  <c r="P310" i="1"/>
  <c r="AR310" i="1" s="1"/>
  <c r="AY310" i="1" s="1"/>
  <c r="G310" i="1"/>
  <c r="F310" i="1"/>
  <c r="BB309" i="1"/>
  <c r="BA309" i="1"/>
  <c r="AY309" i="1"/>
  <c r="AU309" i="1"/>
  <c r="AT309" i="1"/>
  <c r="AR309" i="1"/>
  <c r="AQ309" i="1"/>
  <c r="AL309" i="1"/>
  <c r="AE309" i="1"/>
  <c r="AH309" i="1" s="1"/>
  <c r="AH308" i="1" s="1"/>
  <c r="AA309" i="1"/>
  <c r="AA308" i="1" s="1"/>
  <c r="X309" i="1"/>
  <c r="T309" i="1"/>
  <c r="Q309" i="1"/>
  <c r="AS309" i="1" s="1"/>
  <c r="J309" i="1"/>
  <c r="I309" i="1"/>
  <c r="M309" i="1" s="1"/>
  <c r="F309" i="1"/>
  <c r="AN308" i="1"/>
  <c r="AM308" i="1"/>
  <c r="AK308" i="1"/>
  <c r="AJ308" i="1"/>
  <c r="AG308" i="1"/>
  <c r="AF308" i="1"/>
  <c r="AD308" i="1"/>
  <c r="AC308" i="1"/>
  <c r="AC299" i="1" s="1"/>
  <c r="Z308" i="1"/>
  <c r="Y308" i="1"/>
  <c r="X308" i="1"/>
  <c r="W308" i="1"/>
  <c r="V308" i="1"/>
  <c r="S308" i="1"/>
  <c r="AU308" i="1" s="1"/>
  <c r="BB308" i="1" s="1"/>
  <c r="R308" i="1"/>
  <c r="AT308" i="1" s="1"/>
  <c r="BA308" i="1" s="1"/>
  <c r="P308" i="1"/>
  <c r="AR308" i="1" s="1"/>
  <c r="AY308" i="1" s="1"/>
  <c r="O308" i="1"/>
  <c r="O299" i="1" s="1"/>
  <c r="J308" i="1"/>
  <c r="I308" i="1"/>
  <c r="M308" i="1" s="1"/>
  <c r="G308" i="1"/>
  <c r="AY307" i="1"/>
  <c r="AX307" i="1"/>
  <c r="AU307" i="1"/>
  <c r="AT307" i="1"/>
  <c r="AS307" i="1"/>
  <c r="AR307" i="1"/>
  <c r="AQ307" i="1"/>
  <c r="AL307" i="1"/>
  <c r="AO307" i="1" s="1"/>
  <c r="AO306" i="1" s="1"/>
  <c r="AE307" i="1"/>
  <c r="AH307" i="1" s="1"/>
  <c r="AH306" i="1" s="1"/>
  <c r="T307" i="1"/>
  <c r="Q307" i="1"/>
  <c r="Q306" i="1" s="1"/>
  <c r="AS306" i="1" s="1"/>
  <c r="J307" i="1"/>
  <c r="BB307" i="1" s="1"/>
  <c r="I307" i="1"/>
  <c r="M307" i="1" s="1"/>
  <c r="H307" i="1"/>
  <c r="K307" i="1" s="1"/>
  <c r="F307" i="1"/>
  <c r="AN306" i="1"/>
  <c r="AM306" i="1"/>
  <c r="AL306" i="1"/>
  <c r="AK306" i="1"/>
  <c r="AJ306" i="1"/>
  <c r="AG306" i="1"/>
  <c r="AU306" i="1" s="1"/>
  <c r="AF306" i="1"/>
  <c r="AT306" i="1" s="1"/>
  <c r="AE306" i="1"/>
  <c r="AD306" i="1"/>
  <c r="AC306" i="1"/>
  <c r="S306" i="1"/>
  <c r="R306" i="1"/>
  <c r="P306" i="1"/>
  <c r="O306" i="1"/>
  <c r="AQ306" i="1" s="1"/>
  <c r="AX306" i="1" s="1"/>
  <c r="J306" i="1"/>
  <c r="I306" i="1"/>
  <c r="M306" i="1" s="1"/>
  <c r="H306" i="1"/>
  <c r="G306" i="1"/>
  <c r="F306" i="1"/>
  <c r="AY305" i="1"/>
  <c r="AX305" i="1"/>
  <c r="AU305" i="1"/>
  <c r="AT305" i="1"/>
  <c r="AR305" i="1"/>
  <c r="AQ305" i="1"/>
  <c r="AL305" i="1"/>
  <c r="AO305" i="1" s="1"/>
  <c r="AO304" i="1" s="1"/>
  <c r="AE305" i="1"/>
  <c r="X305" i="1"/>
  <c r="AA305" i="1" s="1"/>
  <c r="AA304" i="1" s="1"/>
  <c r="T305" i="1"/>
  <c r="Q305" i="1"/>
  <c r="Q304" i="1" s="1"/>
  <c r="M305" i="1"/>
  <c r="J305" i="1"/>
  <c r="BB305" i="1" s="1"/>
  <c r="I305" i="1"/>
  <c r="BA305" i="1" s="1"/>
  <c r="F305" i="1"/>
  <c r="H305" i="1" s="1"/>
  <c r="AN304" i="1"/>
  <c r="AM304" i="1"/>
  <c r="AL304" i="1"/>
  <c r="AK304" i="1"/>
  <c r="AJ304" i="1"/>
  <c r="AG304" i="1"/>
  <c r="AF304" i="1"/>
  <c r="AD304" i="1"/>
  <c r="AC304" i="1"/>
  <c r="Z304" i="1"/>
  <c r="Y304" i="1"/>
  <c r="X304" i="1"/>
  <c r="W304" i="1"/>
  <c r="V304" i="1"/>
  <c r="T304" i="1"/>
  <c r="S304" i="1"/>
  <c r="AU304" i="1" s="1"/>
  <c r="BB304" i="1" s="1"/>
  <c r="R304" i="1"/>
  <c r="AT304" i="1" s="1"/>
  <c r="P304" i="1"/>
  <c r="AR304" i="1" s="1"/>
  <c r="AY304" i="1" s="1"/>
  <c r="O304" i="1"/>
  <c r="AQ304" i="1" s="1"/>
  <c r="J304" i="1"/>
  <c r="I304" i="1"/>
  <c r="BA304" i="1" s="1"/>
  <c r="G304" i="1"/>
  <c r="F304" i="1"/>
  <c r="AU303" i="1"/>
  <c r="AT303" i="1"/>
  <c r="AS303" i="1"/>
  <c r="AR303" i="1"/>
  <c r="AY303" i="1" s="1"/>
  <c r="AQ303" i="1"/>
  <c r="AO303" i="1"/>
  <c r="AO302" i="1" s="1"/>
  <c r="AL303" i="1"/>
  <c r="AE303" i="1"/>
  <c r="AH303" i="1" s="1"/>
  <c r="AH302" i="1" s="1"/>
  <c r="X303" i="1"/>
  <c r="AA303" i="1" s="1"/>
  <c r="AA302" i="1" s="1"/>
  <c r="AA299" i="1" s="1"/>
  <c r="T303" i="1"/>
  <c r="T302" i="1" s="1"/>
  <c r="Q303" i="1"/>
  <c r="J303" i="1"/>
  <c r="BB303" i="1" s="1"/>
  <c r="I303" i="1"/>
  <c r="M303" i="1" s="1"/>
  <c r="H303" i="1"/>
  <c r="AZ303" i="1" s="1"/>
  <c r="F303" i="1"/>
  <c r="AX303" i="1" s="1"/>
  <c r="AN302" i="1"/>
  <c r="AM302" i="1"/>
  <c r="AL302" i="1"/>
  <c r="AK302" i="1"/>
  <c r="AJ302" i="1"/>
  <c r="AG302" i="1"/>
  <c r="AF302" i="1"/>
  <c r="AE302" i="1"/>
  <c r="AD302" i="1"/>
  <c r="AC302" i="1"/>
  <c r="Z302" i="1"/>
  <c r="Y302" i="1"/>
  <c r="X302" i="1"/>
  <c r="W302" i="1"/>
  <c r="W299" i="1" s="1"/>
  <c r="V302" i="1"/>
  <c r="S302" i="1"/>
  <c r="AU302" i="1" s="1"/>
  <c r="R302" i="1"/>
  <c r="AT302" i="1" s="1"/>
  <c r="Q302" i="1"/>
  <c r="AS302" i="1" s="1"/>
  <c r="P302" i="1"/>
  <c r="O302" i="1"/>
  <c r="AQ302" i="1" s="1"/>
  <c r="H302" i="1"/>
  <c r="AZ302" i="1" s="1"/>
  <c r="G302" i="1"/>
  <c r="F302" i="1"/>
  <c r="AX302" i="1" s="1"/>
  <c r="AU301" i="1"/>
  <c r="AT301" i="1"/>
  <c r="AS301" i="1"/>
  <c r="AR301" i="1"/>
  <c r="AY301" i="1" s="1"/>
  <c r="AQ301" i="1"/>
  <c r="AO301" i="1"/>
  <c r="AL301" i="1"/>
  <c r="AL300" i="1" s="1"/>
  <c r="AH301" i="1"/>
  <c r="AH300" i="1" s="1"/>
  <c r="AE301" i="1"/>
  <c r="X301" i="1"/>
  <c r="AA301" i="1" s="1"/>
  <c r="AA300" i="1" s="1"/>
  <c r="Q301" i="1"/>
  <c r="T301" i="1" s="1"/>
  <c r="K301" i="1"/>
  <c r="J301" i="1"/>
  <c r="BB301" i="1" s="1"/>
  <c r="I301" i="1"/>
  <c r="BA301" i="1" s="1"/>
  <c r="H301" i="1"/>
  <c r="AZ301" i="1" s="1"/>
  <c r="F301" i="1"/>
  <c r="AX301" i="1" s="1"/>
  <c r="AO300" i="1"/>
  <c r="AN300" i="1"/>
  <c r="AM300" i="1"/>
  <c r="AK300" i="1"/>
  <c r="AJ300" i="1"/>
  <c r="AG300" i="1"/>
  <c r="AG299" i="1" s="1"/>
  <c r="AF300" i="1"/>
  <c r="AE300" i="1"/>
  <c r="AD300" i="1"/>
  <c r="AD299" i="1" s="1"/>
  <c r="AC300" i="1"/>
  <c r="Z300" i="1"/>
  <c r="Z299" i="1" s="1"/>
  <c r="Y300" i="1"/>
  <c r="X300" i="1"/>
  <c r="W300" i="1"/>
  <c r="V300" i="1"/>
  <c r="S300" i="1"/>
  <c r="S299" i="1" s="1"/>
  <c r="R300" i="1"/>
  <c r="AT300" i="1" s="1"/>
  <c r="Q300" i="1"/>
  <c r="AS300" i="1" s="1"/>
  <c r="P300" i="1"/>
  <c r="AR300" i="1" s="1"/>
  <c r="O300" i="1"/>
  <c r="AQ300" i="1" s="1"/>
  <c r="J300" i="1"/>
  <c r="G300" i="1"/>
  <c r="F300" i="1"/>
  <c r="AX300" i="1" s="1"/>
  <c r="AM299" i="1"/>
  <c r="AJ299" i="1"/>
  <c r="AF299" i="1"/>
  <c r="Y299" i="1"/>
  <c r="X299" i="1"/>
  <c r="V299" i="1"/>
  <c r="R299" i="1"/>
  <c r="AT299" i="1" s="1"/>
  <c r="G299" i="1"/>
  <c r="AX298" i="1"/>
  <c r="AU298" i="1"/>
  <c r="AT298" i="1"/>
  <c r="AR298" i="1"/>
  <c r="AY298" i="1" s="1"/>
  <c r="AQ298" i="1"/>
  <c r="AL298" i="1"/>
  <c r="AO298" i="1" s="1"/>
  <c r="AO297" i="1" s="1"/>
  <c r="AO296" i="1" s="1"/>
  <c r="AE298" i="1"/>
  <c r="AH298" i="1" s="1"/>
  <c r="AH297" i="1" s="1"/>
  <c r="AH296" i="1" s="1"/>
  <c r="Q298" i="1"/>
  <c r="J298" i="1"/>
  <c r="BB298" i="1" s="1"/>
  <c r="I298" i="1"/>
  <c r="M298" i="1" s="1"/>
  <c r="H298" i="1"/>
  <c r="K298" i="1" s="1"/>
  <c r="F298" i="1"/>
  <c r="F297" i="1" s="1"/>
  <c r="AN297" i="1"/>
  <c r="AM297" i="1"/>
  <c r="AL297" i="1"/>
  <c r="AK297" i="1"/>
  <c r="AJ297" i="1"/>
  <c r="AJ296" i="1" s="1"/>
  <c r="AG297" i="1"/>
  <c r="AU297" i="1" s="1"/>
  <c r="AF297" i="1"/>
  <c r="AT297" i="1" s="1"/>
  <c r="AE297" i="1"/>
  <c r="AD297" i="1"/>
  <c r="AR297" i="1" s="1"/>
  <c r="AC297" i="1"/>
  <c r="AC296" i="1" s="1"/>
  <c r="S297" i="1"/>
  <c r="R297" i="1"/>
  <c r="P297" i="1"/>
  <c r="O297" i="1"/>
  <c r="J297" i="1"/>
  <c r="J296" i="1" s="1"/>
  <c r="I297" i="1"/>
  <c r="M297" i="1" s="1"/>
  <c r="H297" i="1"/>
  <c r="H296" i="1" s="1"/>
  <c r="G297" i="1"/>
  <c r="G296" i="1" s="1"/>
  <c r="AN296" i="1"/>
  <c r="AM296" i="1"/>
  <c r="AL296" i="1"/>
  <c r="AK296" i="1"/>
  <c r="AG296" i="1"/>
  <c r="AU296" i="1" s="1"/>
  <c r="AE296" i="1"/>
  <c r="S296" i="1"/>
  <c r="R296" i="1"/>
  <c r="P296" i="1"/>
  <c r="I296" i="1"/>
  <c r="M296" i="1" s="1"/>
  <c r="AX295" i="1"/>
  <c r="AU295" i="1"/>
  <c r="AT295" i="1"/>
  <c r="AR295" i="1"/>
  <c r="AY295" i="1" s="1"/>
  <c r="AQ295" i="1"/>
  <c r="AL295" i="1"/>
  <c r="AO295" i="1" s="1"/>
  <c r="AO294" i="1" s="1"/>
  <c r="AO293" i="1" s="1"/>
  <c r="AE295" i="1"/>
  <c r="X295" i="1"/>
  <c r="AA295" i="1" s="1"/>
  <c r="AA294" i="1" s="1"/>
  <c r="AA293" i="1" s="1"/>
  <c r="T295" i="1"/>
  <c r="Q295" i="1"/>
  <c r="M295" i="1"/>
  <c r="J295" i="1"/>
  <c r="BB295" i="1" s="1"/>
  <c r="I295" i="1"/>
  <c r="BA295" i="1" s="1"/>
  <c r="F295" i="1"/>
  <c r="H295" i="1" s="1"/>
  <c r="AN294" i="1"/>
  <c r="AN293" i="1" s="1"/>
  <c r="AM294" i="1"/>
  <c r="AL294" i="1"/>
  <c r="AL293" i="1" s="1"/>
  <c r="AK294" i="1"/>
  <c r="AK293" i="1" s="1"/>
  <c r="AJ294" i="1"/>
  <c r="AG294" i="1"/>
  <c r="AG293" i="1" s="1"/>
  <c r="AF294" i="1"/>
  <c r="AD294" i="1"/>
  <c r="AC294" i="1"/>
  <c r="Z294" i="1"/>
  <c r="Z293" i="1" s="1"/>
  <c r="Y294" i="1"/>
  <c r="X294" i="1"/>
  <c r="X293" i="1" s="1"/>
  <c r="W294" i="1"/>
  <c r="W293" i="1" s="1"/>
  <c r="V294" i="1"/>
  <c r="T294" i="1"/>
  <c r="S294" i="1"/>
  <c r="S293" i="1" s="1"/>
  <c r="R294" i="1"/>
  <c r="AT294" i="1" s="1"/>
  <c r="Q294" i="1"/>
  <c r="P294" i="1"/>
  <c r="AR294" i="1" s="1"/>
  <c r="AY294" i="1" s="1"/>
  <c r="O294" i="1"/>
  <c r="AQ294" i="1" s="1"/>
  <c r="J294" i="1"/>
  <c r="I294" i="1"/>
  <c r="BA294" i="1" s="1"/>
  <c r="G294" i="1"/>
  <c r="F294" i="1"/>
  <c r="AX294" i="1" s="1"/>
  <c r="AM293" i="1"/>
  <c r="AJ293" i="1"/>
  <c r="AF293" i="1"/>
  <c r="AD293" i="1"/>
  <c r="AC293" i="1"/>
  <c r="Y293" i="1"/>
  <c r="V293" i="1"/>
  <c r="T293" i="1"/>
  <c r="R293" i="1"/>
  <c r="AT293" i="1" s="1"/>
  <c r="Q293" i="1"/>
  <c r="P293" i="1"/>
  <c r="O293" i="1"/>
  <c r="AQ293" i="1" s="1"/>
  <c r="J293" i="1"/>
  <c r="G293" i="1"/>
  <c r="F293" i="1"/>
  <c r="BB292" i="1"/>
  <c r="AY292" i="1"/>
  <c r="AU292" i="1"/>
  <c r="AT292" i="1"/>
  <c r="AR292" i="1"/>
  <c r="AQ292" i="1"/>
  <c r="AL292" i="1"/>
  <c r="AO292" i="1" s="1"/>
  <c r="AO290" i="1" s="1"/>
  <c r="AO289" i="1" s="1"/>
  <c r="AH292" i="1"/>
  <c r="AE292" i="1"/>
  <c r="AA292" i="1"/>
  <c r="X292" i="1"/>
  <c r="AS292" i="1" s="1"/>
  <c r="Q292" i="1"/>
  <c r="T292" i="1" s="1"/>
  <c r="J292" i="1"/>
  <c r="I292" i="1"/>
  <c r="F292" i="1"/>
  <c r="H292" i="1" s="1"/>
  <c r="AU291" i="1"/>
  <c r="AT291" i="1"/>
  <c r="AS291" i="1"/>
  <c r="AR291" i="1"/>
  <c r="AY291" i="1" s="1"/>
  <c r="AQ291" i="1"/>
  <c r="AO291" i="1"/>
  <c r="AL291" i="1"/>
  <c r="AH291" i="1"/>
  <c r="AH290" i="1" s="1"/>
  <c r="AH289" i="1" s="1"/>
  <c r="AE291" i="1"/>
  <c r="Q291" i="1"/>
  <c r="T291" i="1" s="1"/>
  <c r="J291" i="1"/>
  <c r="BB291" i="1" s="1"/>
  <c r="I291" i="1"/>
  <c r="F291" i="1"/>
  <c r="H291" i="1" s="1"/>
  <c r="AQ290" i="1"/>
  <c r="AN290" i="1"/>
  <c r="AM290" i="1"/>
  <c r="AK290" i="1"/>
  <c r="AJ290" i="1"/>
  <c r="AG290" i="1"/>
  <c r="AF290" i="1"/>
  <c r="AE290" i="1"/>
  <c r="AE289" i="1" s="1"/>
  <c r="AD290" i="1"/>
  <c r="AC290" i="1"/>
  <c r="AC289" i="1" s="1"/>
  <c r="AA290" i="1"/>
  <c r="AA289" i="1" s="1"/>
  <c r="Z290" i="1"/>
  <c r="Y290" i="1"/>
  <c r="X290" i="1"/>
  <c r="X289" i="1" s="1"/>
  <c r="W290" i="1"/>
  <c r="V290" i="1"/>
  <c r="S290" i="1"/>
  <c r="AU290" i="1" s="1"/>
  <c r="R290" i="1"/>
  <c r="AT290" i="1" s="1"/>
  <c r="Q290" i="1"/>
  <c r="Q289" i="1" s="1"/>
  <c r="P290" i="1"/>
  <c r="AR290" i="1" s="1"/>
  <c r="O290" i="1"/>
  <c r="O289" i="1" s="1"/>
  <c r="AQ289" i="1" s="1"/>
  <c r="J290" i="1"/>
  <c r="G290" i="1"/>
  <c r="AY290" i="1" s="1"/>
  <c r="AN289" i="1"/>
  <c r="AM289" i="1"/>
  <c r="AK289" i="1"/>
  <c r="AJ289" i="1"/>
  <c r="AG289" i="1"/>
  <c r="AF289" i="1"/>
  <c r="AD289" i="1"/>
  <c r="Z289" i="1"/>
  <c r="Y289" i="1"/>
  <c r="W289" i="1"/>
  <c r="V289" i="1"/>
  <c r="S289" i="1"/>
  <c r="AU289" i="1" s="1"/>
  <c r="R289" i="1"/>
  <c r="P289" i="1"/>
  <c r="AR289" i="1" s="1"/>
  <c r="AY289" i="1" s="1"/>
  <c r="J289" i="1"/>
  <c r="G289" i="1"/>
  <c r="AU288" i="1"/>
  <c r="BB288" i="1" s="1"/>
  <c r="AT288" i="1"/>
  <c r="AS288" i="1"/>
  <c r="AR288" i="1"/>
  <c r="AY288" i="1" s="1"/>
  <c r="AQ288" i="1"/>
  <c r="AO288" i="1"/>
  <c r="AL288" i="1"/>
  <c r="AL287" i="1" s="1"/>
  <c r="AE288" i="1"/>
  <c r="AH288" i="1" s="1"/>
  <c r="AH287" i="1" s="1"/>
  <c r="T288" i="1"/>
  <c r="AV288" i="1" s="1"/>
  <c r="Q288" i="1"/>
  <c r="K288" i="1"/>
  <c r="J288" i="1"/>
  <c r="I288" i="1"/>
  <c r="H288" i="1"/>
  <c r="AZ288" i="1" s="1"/>
  <c r="F288" i="1"/>
  <c r="AX288" i="1" s="1"/>
  <c r="AS287" i="1"/>
  <c r="AO287" i="1"/>
  <c r="AN287" i="1"/>
  <c r="AM287" i="1"/>
  <c r="AK287" i="1"/>
  <c r="AJ287" i="1"/>
  <c r="AG287" i="1"/>
  <c r="AU287" i="1" s="1"/>
  <c r="BB287" i="1" s="1"/>
  <c r="AF287" i="1"/>
  <c r="AE287" i="1"/>
  <c r="AD287" i="1"/>
  <c r="AR287" i="1" s="1"/>
  <c r="AC287" i="1"/>
  <c r="T287" i="1"/>
  <c r="S287" i="1"/>
  <c r="R287" i="1"/>
  <c r="AT287" i="1" s="1"/>
  <c r="Q287" i="1"/>
  <c r="P287" i="1"/>
  <c r="O287" i="1"/>
  <c r="AQ287" i="1" s="1"/>
  <c r="J287" i="1"/>
  <c r="I287" i="1"/>
  <c r="H287" i="1"/>
  <c r="G287" i="1"/>
  <c r="F287" i="1"/>
  <c r="AU286" i="1"/>
  <c r="AT286" i="1"/>
  <c r="AS286" i="1"/>
  <c r="AR286" i="1"/>
  <c r="AY286" i="1" s="1"/>
  <c r="AQ286" i="1"/>
  <c r="AO286" i="1"/>
  <c r="AO285" i="1" s="1"/>
  <c r="AL286" i="1"/>
  <c r="AE286" i="1"/>
  <c r="AH286" i="1" s="1"/>
  <c r="AA286" i="1"/>
  <c r="X286" i="1"/>
  <c r="T286" i="1"/>
  <c r="AV286" i="1" s="1"/>
  <c r="Q286" i="1"/>
  <c r="M286" i="1"/>
  <c r="J286" i="1"/>
  <c r="BB286" i="1" s="1"/>
  <c r="I286" i="1"/>
  <c r="H286" i="1"/>
  <c r="AZ286" i="1" s="1"/>
  <c r="F286" i="1"/>
  <c r="AX286" i="1" s="1"/>
  <c r="AV285" i="1"/>
  <c r="AN285" i="1"/>
  <c r="AM285" i="1"/>
  <c r="AL285" i="1"/>
  <c r="AK285" i="1"/>
  <c r="AK282" i="1" s="1"/>
  <c r="AJ285" i="1"/>
  <c r="AH285" i="1"/>
  <c r="AH282" i="1" s="1"/>
  <c r="AG285" i="1"/>
  <c r="AF285" i="1"/>
  <c r="AE285" i="1"/>
  <c r="AD285" i="1"/>
  <c r="AC285" i="1"/>
  <c r="AA285" i="1"/>
  <c r="Z285" i="1"/>
  <c r="Y285" i="1"/>
  <c r="X285" i="1"/>
  <c r="W285" i="1"/>
  <c r="W282" i="1" s="1"/>
  <c r="V285" i="1"/>
  <c r="T285" i="1"/>
  <c r="S285" i="1"/>
  <c r="AU285" i="1" s="1"/>
  <c r="R285" i="1"/>
  <c r="AT285" i="1" s="1"/>
  <c r="Q285" i="1"/>
  <c r="AS285" i="1" s="1"/>
  <c r="P285" i="1"/>
  <c r="AR285" i="1" s="1"/>
  <c r="AY285" i="1" s="1"/>
  <c r="O285" i="1"/>
  <c r="AQ285" i="1" s="1"/>
  <c r="J285" i="1"/>
  <c r="H285" i="1"/>
  <c r="G285" i="1"/>
  <c r="F285" i="1"/>
  <c r="BA284" i="1"/>
  <c r="AU284" i="1"/>
  <c r="AT284" i="1"/>
  <c r="AS284" i="1"/>
  <c r="AR284" i="1"/>
  <c r="AY284" i="1" s="1"/>
  <c r="AQ284" i="1"/>
  <c r="AO284" i="1"/>
  <c r="AL284" i="1"/>
  <c r="AH284" i="1"/>
  <c r="AH283" i="1" s="1"/>
  <c r="AE284" i="1"/>
  <c r="X284" i="1"/>
  <c r="AA284" i="1" s="1"/>
  <c r="AA283" i="1" s="1"/>
  <c r="AA282" i="1" s="1"/>
  <c r="Q284" i="1"/>
  <c r="T284" i="1" s="1"/>
  <c r="K284" i="1"/>
  <c r="J284" i="1"/>
  <c r="BB284" i="1" s="1"/>
  <c r="I284" i="1"/>
  <c r="H284" i="1"/>
  <c r="F284" i="1"/>
  <c r="AX284" i="1" s="1"/>
  <c r="AO283" i="1"/>
  <c r="AN283" i="1"/>
  <c r="AN282" i="1" s="1"/>
  <c r="AM283" i="1"/>
  <c r="AL283" i="1"/>
  <c r="AK283" i="1"/>
  <c r="AJ283" i="1"/>
  <c r="AG283" i="1"/>
  <c r="AG282" i="1" s="1"/>
  <c r="AF283" i="1"/>
  <c r="AE283" i="1"/>
  <c r="AD283" i="1"/>
  <c r="AD282" i="1" s="1"/>
  <c r="AC283" i="1"/>
  <c r="Z283" i="1"/>
  <c r="Y283" i="1"/>
  <c r="X283" i="1"/>
  <c r="W283" i="1"/>
  <c r="V283" i="1"/>
  <c r="S283" i="1"/>
  <c r="R283" i="1"/>
  <c r="AT283" i="1" s="1"/>
  <c r="Q283" i="1"/>
  <c r="AS283" i="1" s="1"/>
  <c r="P283" i="1"/>
  <c r="P282" i="1" s="1"/>
  <c r="O283" i="1"/>
  <c r="AQ283" i="1" s="1"/>
  <c r="J283" i="1"/>
  <c r="G283" i="1"/>
  <c r="F283" i="1"/>
  <c r="AO282" i="1"/>
  <c r="AM282" i="1"/>
  <c r="AL282" i="1"/>
  <c r="AJ282" i="1"/>
  <c r="AF282" i="1"/>
  <c r="AC282" i="1"/>
  <c r="Z282" i="1"/>
  <c r="Y282" i="1"/>
  <c r="X282" i="1"/>
  <c r="V282" i="1"/>
  <c r="S282" i="1"/>
  <c r="R282" i="1"/>
  <c r="O282" i="1"/>
  <c r="J282" i="1"/>
  <c r="G282" i="1"/>
  <c r="F282" i="1"/>
  <c r="BB281" i="1"/>
  <c r="AU281" i="1"/>
  <c r="AT281" i="1"/>
  <c r="AR281" i="1"/>
  <c r="AY281" i="1" s="1"/>
  <c r="AQ281" i="1"/>
  <c r="AO281" i="1"/>
  <c r="AO280" i="1" s="1"/>
  <c r="AL281" i="1"/>
  <c r="AL280" i="1" s="1"/>
  <c r="AE281" i="1"/>
  <c r="AA281" i="1"/>
  <c r="X281" i="1"/>
  <c r="T281" i="1"/>
  <c r="T280" i="1" s="1"/>
  <c r="Q281" i="1"/>
  <c r="J281" i="1"/>
  <c r="J280" i="1" s="1"/>
  <c r="I281" i="1"/>
  <c r="BA281" i="1" s="1"/>
  <c r="H281" i="1"/>
  <c r="F281" i="1"/>
  <c r="AN280" i="1"/>
  <c r="AM280" i="1"/>
  <c r="AK280" i="1"/>
  <c r="AJ280" i="1"/>
  <c r="AG280" i="1"/>
  <c r="AF280" i="1"/>
  <c r="AD280" i="1"/>
  <c r="AC280" i="1"/>
  <c r="AQ280" i="1" s="1"/>
  <c r="AA280" i="1"/>
  <c r="Z280" i="1"/>
  <c r="Z271" i="1" s="1"/>
  <c r="Z270" i="1" s="1"/>
  <c r="Y280" i="1"/>
  <c r="X280" i="1"/>
  <c r="W280" i="1"/>
  <c r="W271" i="1" s="1"/>
  <c r="V280" i="1"/>
  <c r="S280" i="1"/>
  <c r="R280" i="1"/>
  <c r="AT280" i="1" s="1"/>
  <c r="Q280" i="1"/>
  <c r="P280" i="1"/>
  <c r="AR280" i="1" s="1"/>
  <c r="AY280" i="1" s="1"/>
  <c r="O280" i="1"/>
  <c r="G280" i="1"/>
  <c r="BB279" i="1"/>
  <c r="BA279" i="1"/>
  <c r="AY279" i="1"/>
  <c r="AU279" i="1"/>
  <c r="AT279" i="1"/>
  <c r="AS279" i="1"/>
  <c r="AR279" i="1"/>
  <c r="AQ279" i="1"/>
  <c r="AO279" i="1"/>
  <c r="AL279" i="1"/>
  <c r="AH279" i="1"/>
  <c r="AE279" i="1"/>
  <c r="AA279" i="1"/>
  <c r="X279" i="1"/>
  <c r="T279" i="1"/>
  <c r="AV279" i="1" s="1"/>
  <c r="Q279" i="1"/>
  <c r="J279" i="1"/>
  <c r="I279" i="1"/>
  <c r="M279" i="1" s="1"/>
  <c r="H279" i="1"/>
  <c r="F279" i="1"/>
  <c r="AX279" i="1" s="1"/>
  <c r="BB278" i="1"/>
  <c r="BA278" i="1"/>
  <c r="AY278" i="1"/>
  <c r="AU278" i="1"/>
  <c r="AT278" i="1"/>
  <c r="AR278" i="1"/>
  <c r="AQ278" i="1"/>
  <c r="AL278" i="1"/>
  <c r="AH278" i="1"/>
  <c r="AE278" i="1"/>
  <c r="AA278" i="1"/>
  <c r="X278" i="1"/>
  <c r="Q278" i="1"/>
  <c r="J278" i="1"/>
  <c r="I278" i="1"/>
  <c r="H278" i="1"/>
  <c r="K278" i="1" s="1"/>
  <c r="F278" i="1"/>
  <c r="BA277" i="1"/>
  <c r="AX277" i="1"/>
  <c r="AU277" i="1"/>
  <c r="AT277" i="1"/>
  <c r="AR277" i="1"/>
  <c r="AY277" i="1" s="1"/>
  <c r="AQ277" i="1"/>
  <c r="AL277" i="1"/>
  <c r="AS277" i="1" s="1"/>
  <c r="AH277" i="1"/>
  <c r="AH276" i="1" s="1"/>
  <c r="AE277" i="1"/>
  <c r="X277" i="1"/>
  <c r="AA277" i="1" s="1"/>
  <c r="T277" i="1"/>
  <c r="Q277" i="1"/>
  <c r="J277" i="1"/>
  <c r="J276" i="1" s="1"/>
  <c r="I277" i="1"/>
  <c r="M277" i="1" s="1"/>
  <c r="H277" i="1"/>
  <c r="H276" i="1" s="1"/>
  <c r="F277" i="1"/>
  <c r="F276" i="1" s="1"/>
  <c r="AU276" i="1"/>
  <c r="AN276" i="1"/>
  <c r="AM276" i="1"/>
  <c r="AK276" i="1"/>
  <c r="AJ276" i="1"/>
  <c r="AG276" i="1"/>
  <c r="AG271" i="1" s="1"/>
  <c r="AG270" i="1" s="1"/>
  <c r="AF276" i="1"/>
  <c r="AE276" i="1"/>
  <c r="AD276" i="1"/>
  <c r="AC276" i="1"/>
  <c r="AA276" i="1"/>
  <c r="Z276" i="1"/>
  <c r="Y276" i="1"/>
  <c r="X276" i="1"/>
  <c r="X271" i="1" s="1"/>
  <c r="X270" i="1" s="1"/>
  <c r="W276" i="1"/>
  <c r="V276" i="1"/>
  <c r="S276" i="1"/>
  <c r="S271" i="1" s="1"/>
  <c r="R276" i="1"/>
  <c r="AT276" i="1" s="1"/>
  <c r="P276" i="1"/>
  <c r="AR276" i="1" s="1"/>
  <c r="AY276" i="1" s="1"/>
  <c r="O276" i="1"/>
  <c r="AQ276" i="1" s="1"/>
  <c r="G276" i="1"/>
  <c r="BA275" i="1"/>
  <c r="AY275" i="1"/>
  <c r="AU275" i="1"/>
  <c r="AT275" i="1"/>
  <c r="AR275" i="1"/>
  <c r="AQ275" i="1"/>
  <c r="AL275" i="1"/>
  <c r="AL274" i="1" s="1"/>
  <c r="AE275" i="1"/>
  <c r="T275" i="1"/>
  <c r="T274" i="1" s="1"/>
  <c r="Q275" i="1"/>
  <c r="AS275" i="1" s="1"/>
  <c r="J275" i="1"/>
  <c r="J274" i="1" s="1"/>
  <c r="BB274" i="1" s="1"/>
  <c r="I275" i="1"/>
  <c r="I274" i="1" s="1"/>
  <c r="F275" i="1"/>
  <c r="H275" i="1" s="1"/>
  <c r="AT274" i="1"/>
  <c r="AN274" i="1"/>
  <c r="AN271" i="1" s="1"/>
  <c r="AM274" i="1"/>
  <c r="AK274" i="1"/>
  <c r="AJ274" i="1"/>
  <c r="AG274" i="1"/>
  <c r="AF274" i="1"/>
  <c r="AD274" i="1"/>
  <c r="AC274" i="1"/>
  <c r="AQ274" i="1" s="1"/>
  <c r="S274" i="1"/>
  <c r="AU274" i="1" s="1"/>
  <c r="R274" i="1"/>
  <c r="Q274" i="1"/>
  <c r="P274" i="1"/>
  <c r="AR274" i="1" s="1"/>
  <c r="O274" i="1"/>
  <c r="G274" i="1"/>
  <c r="AY274" i="1" s="1"/>
  <c r="BA273" i="1"/>
  <c r="AY273" i="1"/>
  <c r="AU273" i="1"/>
  <c r="AT273" i="1"/>
  <c r="AR273" i="1"/>
  <c r="AQ273" i="1"/>
  <c r="AL273" i="1"/>
  <c r="AL272" i="1" s="1"/>
  <c r="AE273" i="1"/>
  <c r="AA273" i="1"/>
  <c r="X273" i="1"/>
  <c r="Q273" i="1"/>
  <c r="J273" i="1"/>
  <c r="BB273" i="1" s="1"/>
  <c r="I273" i="1"/>
  <c r="I272" i="1" s="1"/>
  <c r="F273" i="1"/>
  <c r="AX273" i="1" s="1"/>
  <c r="AN272" i="1"/>
  <c r="AM272" i="1"/>
  <c r="AK272" i="1"/>
  <c r="AJ272" i="1"/>
  <c r="AJ271" i="1" s="1"/>
  <c r="AJ270" i="1" s="1"/>
  <c r="AG272" i="1"/>
  <c r="AF272" i="1"/>
  <c r="AF271" i="1" s="1"/>
  <c r="AD272" i="1"/>
  <c r="AD271" i="1" s="1"/>
  <c r="AC272" i="1"/>
  <c r="AA272" i="1"/>
  <c r="AA271" i="1" s="1"/>
  <c r="Z272" i="1"/>
  <c r="Y272" i="1"/>
  <c r="X272" i="1"/>
  <c r="W272" i="1"/>
  <c r="V272" i="1"/>
  <c r="AQ272" i="1" s="1"/>
  <c r="S272" i="1"/>
  <c r="AU272" i="1" s="1"/>
  <c r="R272" i="1"/>
  <c r="R271" i="1" s="1"/>
  <c r="R270" i="1" s="1"/>
  <c r="P272" i="1"/>
  <c r="AR272" i="1" s="1"/>
  <c r="O272" i="1"/>
  <c r="G272" i="1"/>
  <c r="AM271" i="1"/>
  <c r="AM270" i="1" s="1"/>
  <c r="AK271" i="1"/>
  <c r="AC271" i="1"/>
  <c r="Y271" i="1"/>
  <c r="O271" i="1"/>
  <c r="G271" i="1"/>
  <c r="G270" i="1" s="1"/>
  <c r="AC270" i="1"/>
  <c r="AA270" i="1"/>
  <c r="BC269" i="1"/>
  <c r="BB269" i="1"/>
  <c r="AZ269" i="1"/>
  <c r="AY269" i="1"/>
  <c r="AV269" i="1"/>
  <c r="AU269" i="1"/>
  <c r="AT269" i="1"/>
  <c r="BA269" i="1" s="1"/>
  <c r="AS269" i="1"/>
  <c r="AR269" i="1"/>
  <c r="AQ269" i="1"/>
  <c r="AX269" i="1" s="1"/>
  <c r="M269" i="1"/>
  <c r="BA268" i="1"/>
  <c r="AU268" i="1"/>
  <c r="AT268" i="1"/>
  <c r="AR268" i="1"/>
  <c r="AY268" i="1" s="1"/>
  <c r="AQ268" i="1"/>
  <c r="AO268" i="1"/>
  <c r="AO267" i="1" s="1"/>
  <c r="AO266" i="1" s="1"/>
  <c r="AL268" i="1"/>
  <c r="AL267" i="1" s="1"/>
  <c r="AE268" i="1"/>
  <c r="AH268" i="1" s="1"/>
  <c r="AH267" i="1" s="1"/>
  <c r="AH266" i="1" s="1"/>
  <c r="AA268" i="1"/>
  <c r="X268" i="1"/>
  <c r="Q268" i="1"/>
  <c r="J268" i="1"/>
  <c r="BB268" i="1" s="1"/>
  <c r="I268" i="1"/>
  <c r="I267" i="1" s="1"/>
  <c r="H268" i="1"/>
  <c r="F268" i="1"/>
  <c r="AX268" i="1" s="1"/>
  <c r="AT267" i="1"/>
  <c r="BA267" i="1" s="1"/>
  <c r="AN267" i="1"/>
  <c r="AM267" i="1"/>
  <c r="AK267" i="1"/>
  <c r="AJ267" i="1"/>
  <c r="AJ266" i="1" s="1"/>
  <c r="AG267" i="1"/>
  <c r="AF267" i="1"/>
  <c r="AF266" i="1" s="1"/>
  <c r="AE267" i="1"/>
  <c r="AE266" i="1" s="1"/>
  <c r="AD267" i="1"/>
  <c r="AC267" i="1"/>
  <c r="AA267" i="1"/>
  <c r="AA266" i="1" s="1"/>
  <c r="AA262" i="1" s="1"/>
  <c r="Z267" i="1"/>
  <c r="Y267" i="1"/>
  <c r="Y266" i="1" s="1"/>
  <c r="Y262" i="1" s="1"/>
  <c r="X267" i="1"/>
  <c r="W267" i="1"/>
  <c r="V267" i="1"/>
  <c r="AQ267" i="1" s="1"/>
  <c r="S267" i="1"/>
  <c r="R267" i="1"/>
  <c r="R266" i="1" s="1"/>
  <c r="Q267" i="1"/>
  <c r="Q266" i="1" s="1"/>
  <c r="P267" i="1"/>
  <c r="AR267" i="1" s="1"/>
  <c r="O267" i="1"/>
  <c r="J267" i="1"/>
  <c r="G267" i="1"/>
  <c r="F267" i="1"/>
  <c r="AN266" i="1"/>
  <c r="AN262" i="1" s="1"/>
  <c r="AM266" i="1"/>
  <c r="AL266" i="1"/>
  <c r="AK266" i="1"/>
  <c r="AK262" i="1" s="1"/>
  <c r="AG266" i="1"/>
  <c r="AD266" i="1"/>
  <c r="AC266" i="1"/>
  <c r="Z266" i="1"/>
  <c r="X266" i="1"/>
  <c r="X262" i="1" s="1"/>
  <c r="W266" i="1"/>
  <c r="AR266" i="1" s="1"/>
  <c r="S266" i="1"/>
  <c r="AU266" i="1" s="1"/>
  <c r="P266" i="1"/>
  <c r="O266" i="1"/>
  <c r="J266" i="1"/>
  <c r="I266" i="1"/>
  <c r="G266" i="1"/>
  <c r="AY266" i="1" s="1"/>
  <c r="AY265" i="1"/>
  <c r="AU265" i="1"/>
  <c r="AT265" i="1"/>
  <c r="AS265" i="1"/>
  <c r="AR265" i="1"/>
  <c r="AQ265" i="1"/>
  <c r="AO265" i="1"/>
  <c r="AL265" i="1"/>
  <c r="AE265" i="1"/>
  <c r="AH265" i="1" s="1"/>
  <c r="T265" i="1"/>
  <c r="AV265" i="1" s="1"/>
  <c r="Q265" i="1"/>
  <c r="M265" i="1"/>
  <c r="J265" i="1"/>
  <c r="BB265" i="1" s="1"/>
  <c r="I265" i="1"/>
  <c r="BA265" i="1" s="1"/>
  <c r="F265" i="1"/>
  <c r="AS264" i="1"/>
  <c r="AO264" i="1"/>
  <c r="AO263" i="1" s="1"/>
  <c r="AN264" i="1"/>
  <c r="AM264" i="1"/>
  <c r="AL264" i="1"/>
  <c r="AK264" i="1"/>
  <c r="AK263" i="1" s="1"/>
  <c r="AJ264" i="1"/>
  <c r="AH264" i="1"/>
  <c r="AG264" i="1"/>
  <c r="AG263" i="1" s="1"/>
  <c r="AF264" i="1"/>
  <c r="AT264" i="1" s="1"/>
  <c r="AE264" i="1"/>
  <c r="AE263" i="1" s="1"/>
  <c r="AE262" i="1" s="1"/>
  <c r="AD264" i="1"/>
  <c r="AR264" i="1" s="1"/>
  <c r="AC264" i="1"/>
  <c r="AQ264" i="1" s="1"/>
  <c r="T264" i="1"/>
  <c r="T263" i="1" s="1"/>
  <c r="S264" i="1"/>
  <c r="R264" i="1"/>
  <c r="Q264" i="1"/>
  <c r="P264" i="1"/>
  <c r="P263" i="1" s="1"/>
  <c r="O264" i="1"/>
  <c r="I264" i="1"/>
  <c r="G264" i="1"/>
  <c r="AY264" i="1" s="1"/>
  <c r="F264" i="1"/>
  <c r="AQ263" i="1"/>
  <c r="AN263" i="1"/>
  <c r="AM263" i="1"/>
  <c r="AM262" i="1" s="1"/>
  <c r="AL263" i="1"/>
  <c r="AJ263" i="1"/>
  <c r="AJ262" i="1" s="1"/>
  <c r="AH263" i="1"/>
  <c r="AF263" i="1"/>
  <c r="AC263" i="1"/>
  <c r="AC262" i="1" s="1"/>
  <c r="S263" i="1"/>
  <c r="R263" i="1"/>
  <c r="Q263" i="1"/>
  <c r="AS263" i="1" s="1"/>
  <c r="O263" i="1"/>
  <c r="G263" i="1"/>
  <c r="AH262" i="1"/>
  <c r="AF262" i="1"/>
  <c r="Z262" i="1"/>
  <c r="W262" i="1"/>
  <c r="Q262" i="1"/>
  <c r="G262" i="1"/>
  <c r="BC261" i="1"/>
  <c r="BA261" i="1"/>
  <c r="AV261" i="1"/>
  <c r="AU261" i="1"/>
  <c r="BB261" i="1" s="1"/>
  <c r="AT261" i="1"/>
  <c r="AS261" i="1"/>
  <c r="AZ261" i="1" s="1"/>
  <c r="AR261" i="1"/>
  <c r="AY261" i="1" s="1"/>
  <c r="AQ261" i="1"/>
  <c r="AX261" i="1" s="1"/>
  <c r="M261" i="1"/>
  <c r="BB260" i="1"/>
  <c r="AV260" i="1"/>
  <c r="BC260" i="1" s="1"/>
  <c r="AU260" i="1"/>
  <c r="AT260" i="1"/>
  <c r="BA260" i="1" s="1"/>
  <c r="AR260" i="1"/>
  <c r="AY260" i="1" s="1"/>
  <c r="AQ260" i="1"/>
  <c r="AX260" i="1" s="1"/>
  <c r="AL260" i="1"/>
  <c r="AE260" i="1"/>
  <c r="AE259" i="1" s="1"/>
  <c r="AA260" i="1"/>
  <c r="AA259" i="1" s="1"/>
  <c r="X260" i="1"/>
  <c r="Q260" i="1"/>
  <c r="T260" i="1" s="1"/>
  <c r="M260" i="1"/>
  <c r="J260" i="1"/>
  <c r="I260" i="1"/>
  <c r="H260" i="1"/>
  <c r="F260" i="1"/>
  <c r="AO259" i="1"/>
  <c r="AN259" i="1"/>
  <c r="AM259" i="1"/>
  <c r="AL259" i="1"/>
  <c r="AK259" i="1"/>
  <c r="AJ259" i="1"/>
  <c r="AH259" i="1"/>
  <c r="AG259" i="1"/>
  <c r="AG256" i="1" s="1"/>
  <c r="AF259" i="1"/>
  <c r="AD259" i="1"/>
  <c r="AC259" i="1"/>
  <c r="AC256" i="1" s="1"/>
  <c r="Z259" i="1"/>
  <c r="AU259" i="1" s="1"/>
  <c r="BB259" i="1" s="1"/>
  <c r="Y259" i="1"/>
  <c r="X259" i="1"/>
  <c r="X256" i="1" s="1"/>
  <c r="W259" i="1"/>
  <c r="V259" i="1"/>
  <c r="T259" i="1"/>
  <c r="S259" i="1"/>
  <c r="R259" i="1"/>
  <c r="AT259" i="1" s="1"/>
  <c r="Q259" i="1"/>
  <c r="P259" i="1"/>
  <c r="AR259" i="1" s="1"/>
  <c r="O259" i="1"/>
  <c r="AQ259" i="1" s="1"/>
  <c r="K259" i="1"/>
  <c r="J259" i="1"/>
  <c r="I259" i="1"/>
  <c r="G259" i="1"/>
  <c r="F259" i="1"/>
  <c r="AY258" i="1"/>
  <c r="AU258" i="1"/>
  <c r="AT258" i="1"/>
  <c r="BA258" i="1" s="1"/>
  <c r="AR258" i="1"/>
  <c r="AQ258" i="1"/>
  <c r="AX258" i="1" s="1"/>
  <c r="AO258" i="1"/>
  <c r="AO257" i="1" s="1"/>
  <c r="AO256" i="1" s="1"/>
  <c r="AL258" i="1"/>
  <c r="AH258" i="1"/>
  <c r="AH257" i="1" s="1"/>
  <c r="AH256" i="1" s="1"/>
  <c r="AE258" i="1"/>
  <c r="AA258" i="1"/>
  <c r="AA257" i="1" s="1"/>
  <c r="AA256" i="1" s="1"/>
  <c r="X258" i="1"/>
  <c r="Q258" i="1"/>
  <c r="AS258" i="1" s="1"/>
  <c r="M258" i="1"/>
  <c r="J258" i="1"/>
  <c r="BB258" i="1" s="1"/>
  <c r="I258" i="1"/>
  <c r="H258" i="1"/>
  <c r="F258" i="1"/>
  <c r="AR257" i="1"/>
  <c r="AN257" i="1"/>
  <c r="AN256" i="1" s="1"/>
  <c r="AM257" i="1"/>
  <c r="AM256" i="1" s="1"/>
  <c r="AL257" i="1"/>
  <c r="AL256" i="1" s="1"/>
  <c r="AK257" i="1"/>
  <c r="AK256" i="1" s="1"/>
  <c r="AJ257" i="1"/>
  <c r="AG257" i="1"/>
  <c r="AF257" i="1"/>
  <c r="AE257" i="1"/>
  <c r="AE256" i="1" s="1"/>
  <c r="AD257" i="1"/>
  <c r="AC257" i="1"/>
  <c r="Z257" i="1"/>
  <c r="Z256" i="1" s="1"/>
  <c r="AU256" i="1" s="1"/>
  <c r="Y257" i="1"/>
  <c r="X257" i="1"/>
  <c r="W257" i="1"/>
  <c r="W256" i="1" s="1"/>
  <c r="V257" i="1"/>
  <c r="S257" i="1"/>
  <c r="R257" i="1"/>
  <c r="Q257" i="1"/>
  <c r="P257" i="1"/>
  <c r="O257" i="1"/>
  <c r="AQ257" i="1" s="1"/>
  <c r="J257" i="1"/>
  <c r="J256" i="1" s="1"/>
  <c r="I257" i="1"/>
  <c r="G257" i="1"/>
  <c r="F257" i="1"/>
  <c r="AR256" i="1"/>
  <c r="AJ256" i="1"/>
  <c r="AF256" i="1"/>
  <c r="AD256" i="1"/>
  <c r="Y256" i="1"/>
  <c r="V256" i="1"/>
  <c r="S256" i="1"/>
  <c r="R256" i="1"/>
  <c r="P256" i="1"/>
  <c r="O256" i="1"/>
  <c r="AQ256" i="1" s="1"/>
  <c r="F256" i="1"/>
  <c r="AX256" i="1" s="1"/>
  <c r="BB255" i="1"/>
  <c r="BA255" i="1"/>
  <c r="AU255" i="1"/>
  <c r="AT255" i="1"/>
  <c r="AR255" i="1"/>
  <c r="AY255" i="1" s="1"/>
  <c r="AQ255" i="1"/>
  <c r="AO255" i="1"/>
  <c r="AL255" i="1"/>
  <c r="AE255" i="1"/>
  <c r="AH255" i="1" s="1"/>
  <c r="AH253" i="1" s="1"/>
  <c r="AA255" i="1"/>
  <c r="X255" i="1"/>
  <c r="Q255" i="1"/>
  <c r="M255" i="1"/>
  <c r="J255" i="1"/>
  <c r="I255" i="1"/>
  <c r="H255" i="1"/>
  <c r="F255" i="1"/>
  <c r="AX255" i="1" s="1"/>
  <c r="BA254" i="1"/>
  <c r="AX254" i="1"/>
  <c r="AU254" i="1"/>
  <c r="AT254" i="1"/>
  <c r="AS254" i="1"/>
  <c r="AR254" i="1"/>
  <c r="AY254" i="1" s="1"/>
  <c r="AQ254" i="1"/>
  <c r="AO254" i="1"/>
  <c r="AL254" i="1"/>
  <c r="AH254" i="1"/>
  <c r="AE254" i="1"/>
  <c r="X254" i="1"/>
  <c r="T254" i="1"/>
  <c r="Q254" i="1"/>
  <c r="M254" i="1"/>
  <c r="J254" i="1"/>
  <c r="I254" i="1"/>
  <c r="I253" i="1" s="1"/>
  <c r="F254" i="1"/>
  <c r="H254" i="1" s="1"/>
  <c r="H253" i="1" s="1"/>
  <c r="AN253" i="1"/>
  <c r="AM253" i="1"/>
  <c r="AL253" i="1"/>
  <c r="AK253" i="1"/>
  <c r="AJ253" i="1"/>
  <c r="AG253" i="1"/>
  <c r="AF253" i="1"/>
  <c r="AF250" i="1" s="1"/>
  <c r="AD253" i="1"/>
  <c r="AC253" i="1"/>
  <c r="Z253" i="1"/>
  <c r="Y253" i="1"/>
  <c r="W253" i="1"/>
  <c r="W250" i="1" s="1"/>
  <c r="V253" i="1"/>
  <c r="S253" i="1"/>
  <c r="AU253" i="1" s="1"/>
  <c r="R253" i="1"/>
  <c r="AT253" i="1" s="1"/>
  <c r="Q253" i="1"/>
  <c r="P253" i="1"/>
  <c r="O253" i="1"/>
  <c r="G253" i="1"/>
  <c r="F253" i="1"/>
  <c r="BB252" i="1"/>
  <c r="AY252" i="1"/>
  <c r="AU252" i="1"/>
  <c r="AT252" i="1"/>
  <c r="AR252" i="1"/>
  <c r="AQ252" i="1"/>
  <c r="AO252" i="1"/>
  <c r="AO251" i="1" s="1"/>
  <c r="AL252" i="1"/>
  <c r="AH252" i="1"/>
  <c r="AH251" i="1" s="1"/>
  <c r="AE252" i="1"/>
  <c r="AE251" i="1" s="1"/>
  <c r="Q252" i="1"/>
  <c r="J252" i="1"/>
  <c r="J251" i="1" s="1"/>
  <c r="I252" i="1"/>
  <c r="M252" i="1" s="1"/>
  <c r="F252" i="1"/>
  <c r="H252" i="1" s="1"/>
  <c r="AQ251" i="1"/>
  <c r="AN251" i="1"/>
  <c r="AN250" i="1" s="1"/>
  <c r="AM251" i="1"/>
  <c r="AL251" i="1"/>
  <c r="AK251" i="1"/>
  <c r="AK250" i="1" s="1"/>
  <c r="AJ251" i="1"/>
  <c r="AJ250" i="1" s="1"/>
  <c r="AG251" i="1"/>
  <c r="AF251" i="1"/>
  <c r="AD251" i="1"/>
  <c r="AC251" i="1"/>
  <c r="S251" i="1"/>
  <c r="R251" i="1"/>
  <c r="AT251" i="1" s="1"/>
  <c r="P251" i="1"/>
  <c r="O251" i="1"/>
  <c r="O250" i="1" s="1"/>
  <c r="I251" i="1"/>
  <c r="G251" i="1"/>
  <c r="G250" i="1" s="1"/>
  <c r="F251" i="1"/>
  <c r="F250" i="1" s="1"/>
  <c r="AM250" i="1"/>
  <c r="AL250" i="1"/>
  <c r="AG250" i="1"/>
  <c r="AD250" i="1"/>
  <c r="Z250" i="1"/>
  <c r="Y250" i="1"/>
  <c r="V250" i="1"/>
  <c r="P250" i="1"/>
  <c r="AR250" i="1" s="1"/>
  <c r="AY250" i="1" s="1"/>
  <c r="AY249" i="1"/>
  <c r="AX249" i="1"/>
  <c r="AU249" i="1"/>
  <c r="AT249" i="1"/>
  <c r="AR249" i="1"/>
  <c r="AQ249" i="1"/>
  <c r="AL249" i="1"/>
  <c r="AO249" i="1" s="1"/>
  <c r="AE249" i="1"/>
  <c r="AH249" i="1" s="1"/>
  <c r="X249" i="1"/>
  <c r="X246" i="1" s="1"/>
  <c r="T249" i="1"/>
  <c r="Q249" i="1"/>
  <c r="M249" i="1"/>
  <c r="J249" i="1"/>
  <c r="BB249" i="1" s="1"/>
  <c r="I249" i="1"/>
  <c r="F249" i="1"/>
  <c r="H249" i="1" s="1"/>
  <c r="K249" i="1" s="1"/>
  <c r="BB248" i="1"/>
  <c r="AY248" i="1"/>
  <c r="AU248" i="1"/>
  <c r="AT248" i="1"/>
  <c r="AS248" i="1"/>
  <c r="AR248" i="1"/>
  <c r="AQ248" i="1"/>
  <c r="AL248" i="1"/>
  <c r="AO248" i="1" s="1"/>
  <c r="AE248" i="1"/>
  <c r="AH248" i="1" s="1"/>
  <c r="AA248" i="1"/>
  <c r="X248" i="1"/>
  <c r="T248" i="1"/>
  <c r="Q248" i="1"/>
  <c r="J248" i="1"/>
  <c r="I248" i="1"/>
  <c r="M248" i="1" s="1"/>
  <c r="F248" i="1"/>
  <c r="AY247" i="1"/>
  <c r="AU247" i="1"/>
  <c r="BB247" i="1" s="1"/>
  <c r="AT247" i="1"/>
  <c r="AR247" i="1"/>
  <c r="AQ247" i="1"/>
  <c r="AL247" i="1"/>
  <c r="AH247" i="1"/>
  <c r="AE247" i="1"/>
  <c r="T247" i="1"/>
  <c r="Q247" i="1"/>
  <c r="J247" i="1"/>
  <c r="I247" i="1"/>
  <c r="F247" i="1"/>
  <c r="AN246" i="1"/>
  <c r="AM246" i="1"/>
  <c r="AK246" i="1"/>
  <c r="AJ246" i="1"/>
  <c r="AG246" i="1"/>
  <c r="AF246" i="1"/>
  <c r="AE246" i="1"/>
  <c r="AD246" i="1"/>
  <c r="AC246" i="1"/>
  <c r="Z246" i="1"/>
  <c r="Y246" i="1"/>
  <c r="W246" i="1"/>
  <c r="V246" i="1"/>
  <c r="S246" i="1"/>
  <c r="AU246" i="1" s="1"/>
  <c r="BB246" i="1" s="1"/>
  <c r="R246" i="1"/>
  <c r="AT246" i="1" s="1"/>
  <c r="Q246" i="1"/>
  <c r="P246" i="1"/>
  <c r="O246" i="1"/>
  <c r="AQ246" i="1" s="1"/>
  <c r="J246" i="1"/>
  <c r="G246" i="1"/>
  <c r="BA245" i="1"/>
  <c r="AY245" i="1"/>
  <c r="AX245" i="1"/>
  <c r="AU245" i="1"/>
  <c r="AT245" i="1"/>
  <c r="AR245" i="1"/>
  <c r="AQ245" i="1"/>
  <c r="AO245" i="1"/>
  <c r="AL245" i="1"/>
  <c r="AH245" i="1"/>
  <c r="AE245" i="1"/>
  <c r="AA245" i="1"/>
  <c r="AA243" i="1" s="1"/>
  <c r="X245" i="1"/>
  <c r="Q245" i="1"/>
  <c r="T245" i="1" s="1"/>
  <c r="K245" i="1"/>
  <c r="J245" i="1"/>
  <c r="M245" i="1" s="1"/>
  <c r="I245" i="1"/>
  <c r="H245" i="1"/>
  <c r="F245" i="1"/>
  <c r="BA244" i="1"/>
  <c r="AY244" i="1"/>
  <c r="AX244" i="1"/>
  <c r="AU244" i="1"/>
  <c r="AT244" i="1"/>
  <c r="AR244" i="1"/>
  <c r="AQ244" i="1"/>
  <c r="AO244" i="1"/>
  <c r="AL244" i="1"/>
  <c r="AE244" i="1"/>
  <c r="AE243" i="1" s="1"/>
  <c r="AA244" i="1"/>
  <c r="X244" i="1"/>
  <c r="Q244" i="1"/>
  <c r="J244" i="1"/>
  <c r="I244" i="1"/>
  <c r="H244" i="1"/>
  <c r="F244" i="1"/>
  <c r="AO243" i="1"/>
  <c r="AN243" i="1"/>
  <c r="AM243" i="1"/>
  <c r="AL243" i="1"/>
  <c r="AK243" i="1"/>
  <c r="AJ243" i="1"/>
  <c r="AG243" i="1"/>
  <c r="AF243" i="1"/>
  <c r="AD243" i="1"/>
  <c r="AC243" i="1"/>
  <c r="Z243" i="1"/>
  <c r="Y243" i="1"/>
  <c r="Y233" i="1" s="1"/>
  <c r="X243" i="1"/>
  <c r="W243" i="1"/>
  <c r="V243" i="1"/>
  <c r="V233" i="1" s="1"/>
  <c r="S243" i="1"/>
  <c r="AU243" i="1" s="1"/>
  <c r="BB243" i="1" s="1"/>
  <c r="R243" i="1"/>
  <c r="P243" i="1"/>
  <c r="AR243" i="1" s="1"/>
  <c r="O243" i="1"/>
  <c r="J243" i="1"/>
  <c r="I243" i="1"/>
  <c r="M243" i="1" s="1"/>
  <c r="G243" i="1"/>
  <c r="F243" i="1"/>
  <c r="AX242" i="1"/>
  <c r="AU242" i="1"/>
  <c r="AT242" i="1"/>
  <c r="AR242" i="1"/>
  <c r="AY242" i="1" s="1"/>
  <c r="AQ242" i="1"/>
  <c r="AL242" i="1"/>
  <c r="AO242" i="1" s="1"/>
  <c r="AE242" i="1"/>
  <c r="AH242" i="1" s="1"/>
  <c r="Q242" i="1"/>
  <c r="J242" i="1"/>
  <c r="M242" i="1" s="1"/>
  <c r="I242" i="1"/>
  <c r="BA242" i="1" s="1"/>
  <c r="H242" i="1"/>
  <c r="K242" i="1" s="1"/>
  <c r="F242" i="1"/>
  <c r="AX241" i="1"/>
  <c r="AU241" i="1"/>
  <c r="AT241" i="1"/>
  <c r="AR241" i="1"/>
  <c r="AY241" i="1" s="1"/>
  <c r="AQ241" i="1"/>
  <c r="AL241" i="1"/>
  <c r="AO241" i="1" s="1"/>
  <c r="AE241" i="1"/>
  <c r="AH241" i="1" s="1"/>
  <c r="AH239" i="1" s="1"/>
  <c r="X241" i="1"/>
  <c r="AA241" i="1" s="1"/>
  <c r="T241" i="1"/>
  <c r="AV241" i="1" s="1"/>
  <c r="Q241" i="1"/>
  <c r="J241" i="1"/>
  <c r="BB241" i="1" s="1"/>
  <c r="I241" i="1"/>
  <c r="F241" i="1"/>
  <c r="H241" i="1" s="1"/>
  <c r="K241" i="1" s="1"/>
  <c r="BB240" i="1"/>
  <c r="AY240" i="1"/>
  <c r="AX240" i="1"/>
  <c r="AU240" i="1"/>
  <c r="AT240" i="1"/>
  <c r="AR240" i="1"/>
  <c r="AQ240" i="1"/>
  <c r="AL240" i="1"/>
  <c r="AO240" i="1" s="1"/>
  <c r="AE240" i="1"/>
  <c r="AH240" i="1" s="1"/>
  <c r="AA240" i="1"/>
  <c r="AA239" i="1" s="1"/>
  <c r="X240" i="1"/>
  <c r="X239" i="1" s="1"/>
  <c r="Q240" i="1"/>
  <c r="Q239" i="1" s="1"/>
  <c r="M240" i="1"/>
  <c r="K240" i="1"/>
  <c r="J240" i="1"/>
  <c r="I240" i="1"/>
  <c r="F240" i="1"/>
  <c r="H240" i="1" s="1"/>
  <c r="AN239" i="1"/>
  <c r="AN233" i="1" s="1"/>
  <c r="AM239" i="1"/>
  <c r="AK239" i="1"/>
  <c r="AJ239" i="1"/>
  <c r="AG239" i="1"/>
  <c r="AF239" i="1"/>
  <c r="AD239" i="1"/>
  <c r="AC239" i="1"/>
  <c r="Z239" i="1"/>
  <c r="AU239" i="1" s="1"/>
  <c r="Y239" i="1"/>
  <c r="W239" i="1"/>
  <c r="V239" i="1"/>
  <c r="S239" i="1"/>
  <c r="R239" i="1"/>
  <c r="AT239" i="1" s="1"/>
  <c r="P239" i="1"/>
  <c r="O239" i="1"/>
  <c r="AQ239" i="1" s="1"/>
  <c r="AX239" i="1" s="1"/>
  <c r="J239" i="1"/>
  <c r="I239" i="1"/>
  <c r="M239" i="1" s="1"/>
  <c r="G239" i="1"/>
  <c r="F239" i="1"/>
  <c r="AY238" i="1"/>
  <c r="AU238" i="1"/>
  <c r="AT238" i="1"/>
  <c r="AS238" i="1"/>
  <c r="AR238" i="1"/>
  <c r="AQ238" i="1"/>
  <c r="AO238" i="1"/>
  <c r="AL238" i="1"/>
  <c r="AH238" i="1"/>
  <c r="AE238" i="1"/>
  <c r="AA238" i="1"/>
  <c r="X238" i="1"/>
  <c r="T238" i="1"/>
  <c r="AV238" i="1" s="1"/>
  <c r="Q238" i="1"/>
  <c r="J238" i="1"/>
  <c r="BB238" i="1" s="1"/>
  <c r="I238" i="1"/>
  <c r="M238" i="1" s="1"/>
  <c r="H238" i="1"/>
  <c r="F238" i="1"/>
  <c r="AX237" i="1"/>
  <c r="AU237" i="1"/>
  <c r="AT237" i="1"/>
  <c r="BA237" i="1" s="1"/>
  <c r="AR237" i="1"/>
  <c r="AY237" i="1" s="1"/>
  <c r="AQ237" i="1"/>
  <c r="AO237" i="1"/>
  <c r="AL237" i="1"/>
  <c r="AH237" i="1"/>
  <c r="AE237" i="1"/>
  <c r="X237" i="1"/>
  <c r="T237" i="1"/>
  <c r="Q237" i="1"/>
  <c r="Q236" i="1" s="1"/>
  <c r="K237" i="1"/>
  <c r="J237" i="1"/>
  <c r="I237" i="1"/>
  <c r="H237" i="1"/>
  <c r="F237" i="1"/>
  <c r="AX236" i="1"/>
  <c r="AU236" i="1"/>
  <c r="AT236" i="1"/>
  <c r="AO236" i="1"/>
  <c r="AN236" i="1"/>
  <c r="AM236" i="1"/>
  <c r="AL236" i="1"/>
  <c r="AK236" i="1"/>
  <c r="AJ236" i="1"/>
  <c r="AH236" i="1"/>
  <c r="AG236" i="1"/>
  <c r="AF236" i="1"/>
  <c r="AE236" i="1"/>
  <c r="AD236" i="1"/>
  <c r="AC236" i="1"/>
  <c r="Z236" i="1"/>
  <c r="Y236" i="1"/>
  <c r="W236" i="1"/>
  <c r="V236" i="1"/>
  <c r="AQ236" i="1" s="1"/>
  <c r="T236" i="1"/>
  <c r="S236" i="1"/>
  <c r="R236" i="1"/>
  <c r="P236" i="1"/>
  <c r="AR236" i="1" s="1"/>
  <c r="AY236" i="1" s="1"/>
  <c r="I236" i="1"/>
  <c r="BA236" i="1" s="1"/>
  <c r="H236" i="1"/>
  <c r="G236" i="1"/>
  <c r="F236" i="1"/>
  <c r="AY235" i="1"/>
  <c r="AU235" i="1"/>
  <c r="AT235" i="1"/>
  <c r="AS235" i="1"/>
  <c r="AR235" i="1"/>
  <c r="AQ235" i="1"/>
  <c r="AO235" i="1"/>
  <c r="AL235" i="1"/>
  <c r="AL234" i="1" s="1"/>
  <c r="AH235" i="1"/>
  <c r="AH234" i="1" s="1"/>
  <c r="AE235" i="1"/>
  <c r="AA235" i="1"/>
  <c r="X235" i="1"/>
  <c r="T235" i="1"/>
  <c r="AV235" i="1" s="1"/>
  <c r="Q235" i="1"/>
  <c r="J235" i="1"/>
  <c r="BB235" i="1" s="1"/>
  <c r="I235" i="1"/>
  <c r="I234" i="1" s="1"/>
  <c r="H235" i="1"/>
  <c r="F235" i="1"/>
  <c r="AS234" i="1"/>
  <c r="AO234" i="1"/>
  <c r="AN234" i="1"/>
  <c r="AM234" i="1"/>
  <c r="AK234" i="1"/>
  <c r="AK233" i="1" s="1"/>
  <c r="AJ234" i="1"/>
  <c r="AG234" i="1"/>
  <c r="AG233" i="1" s="1"/>
  <c r="AF234" i="1"/>
  <c r="AF233" i="1" s="1"/>
  <c r="AE234" i="1"/>
  <c r="AD234" i="1"/>
  <c r="AD233" i="1" s="1"/>
  <c r="AC234" i="1"/>
  <c r="AA234" i="1"/>
  <c r="Z234" i="1"/>
  <c r="Y234" i="1"/>
  <c r="X234" i="1"/>
  <c r="W234" i="1"/>
  <c r="W233" i="1" s="1"/>
  <c r="V234" i="1"/>
  <c r="S234" i="1"/>
  <c r="R234" i="1"/>
  <c r="R233" i="1" s="1"/>
  <c r="Q234" i="1"/>
  <c r="P234" i="1"/>
  <c r="P233" i="1" s="1"/>
  <c r="O234" i="1"/>
  <c r="AQ234" i="1" s="1"/>
  <c r="M234" i="1"/>
  <c r="J234" i="1"/>
  <c r="H234" i="1"/>
  <c r="G234" i="1"/>
  <c r="F234" i="1"/>
  <c r="AM233" i="1"/>
  <c r="AJ233" i="1"/>
  <c r="AC233" i="1"/>
  <c r="Z233" i="1"/>
  <c r="O233" i="1"/>
  <c r="AX232" i="1"/>
  <c r="AU232" i="1"/>
  <c r="AT232" i="1"/>
  <c r="BA232" i="1" s="1"/>
  <c r="AR232" i="1"/>
  <c r="AY232" i="1" s="1"/>
  <c r="AQ232" i="1"/>
  <c r="AO232" i="1"/>
  <c r="AO231" i="1" s="1"/>
  <c r="AO230" i="1" s="1"/>
  <c r="AL232" i="1"/>
  <c r="AH232" i="1"/>
  <c r="AE232" i="1"/>
  <c r="X232" i="1"/>
  <c r="X231" i="1" s="1"/>
  <c r="Q232" i="1"/>
  <c r="J232" i="1"/>
  <c r="I232" i="1"/>
  <c r="H232" i="1"/>
  <c r="F232" i="1"/>
  <c r="AR231" i="1"/>
  <c r="AN231" i="1"/>
  <c r="AM231" i="1"/>
  <c r="AM230" i="1" s="1"/>
  <c r="AL231" i="1"/>
  <c r="AK231" i="1"/>
  <c r="AJ231" i="1"/>
  <c r="AH231" i="1"/>
  <c r="AG231" i="1"/>
  <c r="AG230" i="1" s="1"/>
  <c r="AF231" i="1"/>
  <c r="AE231" i="1"/>
  <c r="AD231" i="1"/>
  <c r="AC231" i="1"/>
  <c r="AQ231" i="1" s="1"/>
  <c r="AX231" i="1" s="1"/>
  <c r="S231" i="1"/>
  <c r="AU231" i="1" s="1"/>
  <c r="R231" i="1"/>
  <c r="P231" i="1"/>
  <c r="I231" i="1"/>
  <c r="G231" i="1"/>
  <c r="AY231" i="1" s="1"/>
  <c r="F231" i="1"/>
  <c r="AN230" i="1"/>
  <c r="AL230" i="1"/>
  <c r="AK230" i="1"/>
  <c r="AJ230" i="1"/>
  <c r="AH230" i="1"/>
  <c r="AE230" i="1"/>
  <c r="AD230" i="1"/>
  <c r="AC230" i="1"/>
  <c r="X230" i="1"/>
  <c r="R230" i="1"/>
  <c r="P230" i="1"/>
  <c r="AR230" i="1" s="1"/>
  <c r="O230" i="1"/>
  <c r="G230" i="1"/>
  <c r="F230" i="1"/>
  <c r="AX229" i="1"/>
  <c r="AU229" i="1"/>
  <c r="AT229" i="1"/>
  <c r="AR229" i="1"/>
  <c r="AY229" i="1" s="1"/>
  <c r="AQ229" i="1"/>
  <c r="AO229" i="1"/>
  <c r="AL229" i="1"/>
  <c r="AH229" i="1"/>
  <c r="AE229" i="1"/>
  <c r="AE227" i="1" s="1"/>
  <c r="X229" i="1"/>
  <c r="AA229" i="1" s="1"/>
  <c r="Q229" i="1"/>
  <c r="J229" i="1"/>
  <c r="I229" i="1"/>
  <c r="H229" i="1"/>
  <c r="F229" i="1"/>
  <c r="AU228" i="1"/>
  <c r="BB228" i="1" s="1"/>
  <c r="AT228" i="1"/>
  <c r="AS228" i="1"/>
  <c r="AR228" i="1"/>
  <c r="AY228" i="1" s="1"/>
  <c r="AQ228" i="1"/>
  <c r="AO228" i="1"/>
  <c r="AL228" i="1"/>
  <c r="AL227" i="1" s="1"/>
  <c r="AE228" i="1"/>
  <c r="AH228" i="1" s="1"/>
  <c r="X228" i="1"/>
  <c r="AA228" i="1" s="1"/>
  <c r="Q228" i="1"/>
  <c r="T228" i="1" s="1"/>
  <c r="J228" i="1"/>
  <c r="I228" i="1"/>
  <c r="BA228" i="1" s="1"/>
  <c r="F228" i="1"/>
  <c r="F227" i="1" s="1"/>
  <c r="AU227" i="1"/>
  <c r="AO227" i="1"/>
  <c r="AN227" i="1"/>
  <c r="AM227" i="1"/>
  <c r="AK227" i="1"/>
  <c r="AJ227" i="1"/>
  <c r="AG227" i="1"/>
  <c r="AF227" i="1"/>
  <c r="AT227" i="1" s="1"/>
  <c r="AD227" i="1"/>
  <c r="AR227" i="1" s="1"/>
  <c r="AC227" i="1"/>
  <c r="AQ227" i="1" s="1"/>
  <c r="AA227" i="1"/>
  <c r="X227" i="1"/>
  <c r="S227" i="1"/>
  <c r="R227" i="1"/>
  <c r="P227" i="1"/>
  <c r="O227" i="1"/>
  <c r="J227" i="1"/>
  <c r="BB227" i="1" s="1"/>
  <c r="G227" i="1"/>
  <c r="AX226" i="1"/>
  <c r="AU226" i="1"/>
  <c r="AT226" i="1"/>
  <c r="BA226" i="1" s="1"/>
  <c r="AR226" i="1"/>
  <c r="AY226" i="1" s="1"/>
  <c r="AQ226" i="1"/>
  <c r="AL226" i="1"/>
  <c r="AO226" i="1" s="1"/>
  <c r="AH226" i="1"/>
  <c r="AE226" i="1"/>
  <c r="AA226" i="1"/>
  <c r="X226" i="1"/>
  <c r="Q226" i="1"/>
  <c r="T226" i="1" s="1"/>
  <c r="AV226" i="1" s="1"/>
  <c r="M226" i="1"/>
  <c r="J226" i="1"/>
  <c r="I226" i="1"/>
  <c r="F226" i="1"/>
  <c r="H226" i="1" s="1"/>
  <c r="AY225" i="1"/>
  <c r="AX225" i="1"/>
  <c r="AU225" i="1"/>
  <c r="AT225" i="1"/>
  <c r="BA225" i="1" s="1"/>
  <c r="AR225" i="1"/>
  <c r="AQ225" i="1"/>
  <c r="AO225" i="1"/>
  <c r="AL225" i="1"/>
  <c r="AH225" i="1"/>
  <c r="AE225" i="1"/>
  <c r="X225" i="1"/>
  <c r="AA225" i="1" s="1"/>
  <c r="Q225" i="1"/>
  <c r="M225" i="1"/>
  <c r="J225" i="1"/>
  <c r="BB225" i="1" s="1"/>
  <c r="I225" i="1"/>
  <c r="H225" i="1"/>
  <c r="F225" i="1"/>
  <c r="BA224" i="1"/>
  <c r="AY224" i="1"/>
  <c r="AX224" i="1"/>
  <c r="AU224" i="1"/>
  <c r="AT224" i="1"/>
  <c r="AR224" i="1"/>
  <c r="AQ224" i="1"/>
  <c r="AO224" i="1"/>
  <c r="AO223" i="1" s="1"/>
  <c r="AL224" i="1"/>
  <c r="AE224" i="1"/>
  <c r="X224" i="1"/>
  <c r="T224" i="1"/>
  <c r="Q224" i="1"/>
  <c r="J224" i="1"/>
  <c r="BB224" i="1" s="1"/>
  <c r="I224" i="1"/>
  <c r="M224" i="1" s="1"/>
  <c r="H224" i="1"/>
  <c r="K224" i="1" s="1"/>
  <c r="F224" i="1"/>
  <c r="F223" i="1" s="1"/>
  <c r="AN223" i="1"/>
  <c r="AM223" i="1"/>
  <c r="AL223" i="1"/>
  <c r="AK223" i="1"/>
  <c r="AJ223" i="1"/>
  <c r="AG223" i="1"/>
  <c r="AF223" i="1"/>
  <c r="AD223" i="1"/>
  <c r="AC223" i="1"/>
  <c r="Z223" i="1"/>
  <c r="Y223" i="1"/>
  <c r="W223" i="1"/>
  <c r="V223" i="1"/>
  <c r="S223" i="1"/>
  <c r="R223" i="1"/>
  <c r="P223" i="1"/>
  <c r="AR223" i="1" s="1"/>
  <c r="AY223" i="1" s="1"/>
  <c r="O223" i="1"/>
  <c r="J223" i="1"/>
  <c r="I223" i="1"/>
  <c r="H223" i="1"/>
  <c r="G223" i="1"/>
  <c r="BB222" i="1"/>
  <c r="AY222" i="1"/>
  <c r="AU222" i="1"/>
  <c r="AT222" i="1"/>
  <c r="AR222" i="1"/>
  <c r="AQ222" i="1"/>
  <c r="AL222" i="1"/>
  <c r="AO222" i="1" s="1"/>
  <c r="AE222" i="1"/>
  <c r="AH222" i="1" s="1"/>
  <c r="AA222" i="1"/>
  <c r="X222" i="1"/>
  <c r="Q222" i="1"/>
  <c r="AS222" i="1" s="1"/>
  <c r="M222" i="1"/>
  <c r="J222" i="1"/>
  <c r="I222" i="1"/>
  <c r="F222" i="1"/>
  <c r="BB221" i="1"/>
  <c r="BA221" i="1"/>
  <c r="AY221" i="1"/>
  <c r="AU221" i="1"/>
  <c r="AT221" i="1"/>
  <c r="AR221" i="1"/>
  <c r="AQ221" i="1"/>
  <c r="AL221" i="1"/>
  <c r="AO221" i="1" s="1"/>
  <c r="AH221" i="1"/>
  <c r="AE221" i="1"/>
  <c r="AA221" i="1"/>
  <c r="X221" i="1"/>
  <c r="T221" i="1"/>
  <c r="AV221" i="1" s="1"/>
  <c r="Q221" i="1"/>
  <c r="J221" i="1"/>
  <c r="I221" i="1"/>
  <c r="M221" i="1" s="1"/>
  <c r="F221" i="1"/>
  <c r="H221" i="1" s="1"/>
  <c r="BB220" i="1"/>
  <c r="BA220" i="1"/>
  <c r="AY220" i="1"/>
  <c r="AX220" i="1"/>
  <c r="AU220" i="1"/>
  <c r="AT220" i="1"/>
  <c r="AR220" i="1"/>
  <c r="AQ220" i="1"/>
  <c r="AO220" i="1"/>
  <c r="AL220" i="1"/>
  <c r="AE220" i="1"/>
  <c r="X220" i="1"/>
  <c r="T220" i="1"/>
  <c r="Q220" i="1"/>
  <c r="K220" i="1"/>
  <c r="J220" i="1"/>
  <c r="I220" i="1"/>
  <c r="H220" i="1"/>
  <c r="F220" i="1"/>
  <c r="BA219" i="1"/>
  <c r="AU219" i="1"/>
  <c r="AT219" i="1"/>
  <c r="AS219" i="1"/>
  <c r="AR219" i="1"/>
  <c r="AQ219" i="1"/>
  <c r="AL219" i="1"/>
  <c r="AH219" i="1"/>
  <c r="AE219" i="1"/>
  <c r="AA219" i="1"/>
  <c r="X219" i="1"/>
  <c r="Q219" i="1"/>
  <c r="T219" i="1" s="1"/>
  <c r="J219" i="1"/>
  <c r="J218" i="1" s="1"/>
  <c r="BB218" i="1" s="1"/>
  <c r="I219" i="1"/>
  <c r="H219" i="1"/>
  <c r="G219" i="1"/>
  <c r="F219" i="1"/>
  <c r="AX219" i="1" s="1"/>
  <c r="AN218" i="1"/>
  <c r="AM218" i="1"/>
  <c r="AK218" i="1"/>
  <c r="AJ218" i="1"/>
  <c r="AG218" i="1"/>
  <c r="AF218" i="1"/>
  <c r="AD218" i="1"/>
  <c r="AC218" i="1"/>
  <c r="Z218" i="1"/>
  <c r="Y218" i="1"/>
  <c r="W218" i="1"/>
  <c r="AR218" i="1" s="1"/>
  <c r="V218" i="1"/>
  <c r="S218" i="1"/>
  <c r="AU218" i="1" s="1"/>
  <c r="R218" i="1"/>
  <c r="AT218" i="1" s="1"/>
  <c r="P218" i="1"/>
  <c r="O218" i="1"/>
  <c r="AQ218" i="1" s="1"/>
  <c r="F218" i="1"/>
  <c r="BB217" i="1"/>
  <c r="BA217" i="1"/>
  <c r="AY217" i="1"/>
  <c r="AX217" i="1"/>
  <c r="AU217" i="1"/>
  <c r="AT217" i="1"/>
  <c r="AS217" i="1"/>
  <c r="AR217" i="1"/>
  <c r="AQ217" i="1"/>
  <c r="AO217" i="1"/>
  <c r="AO216" i="1" s="1"/>
  <c r="AL217" i="1"/>
  <c r="AH217" i="1"/>
  <c r="AH216" i="1" s="1"/>
  <c r="AE217" i="1"/>
  <c r="AE216" i="1" s="1"/>
  <c r="X217" i="1"/>
  <c r="X216" i="1" s="1"/>
  <c r="T217" i="1"/>
  <c r="Q217" i="1"/>
  <c r="J217" i="1"/>
  <c r="I217" i="1"/>
  <c r="M217" i="1" s="1"/>
  <c r="H217" i="1"/>
  <c r="H216" i="1" s="1"/>
  <c r="F217" i="1"/>
  <c r="AS216" i="1"/>
  <c r="AN216" i="1"/>
  <c r="AM216" i="1"/>
  <c r="AL216" i="1"/>
  <c r="AK216" i="1"/>
  <c r="AJ216" i="1"/>
  <c r="AG216" i="1"/>
  <c r="AF216" i="1"/>
  <c r="AD216" i="1"/>
  <c r="AC216" i="1"/>
  <c r="Z216" i="1"/>
  <c r="Y216" i="1"/>
  <c r="Y207" i="1" s="1"/>
  <c r="W216" i="1"/>
  <c r="V216" i="1"/>
  <c r="T216" i="1"/>
  <c r="S216" i="1"/>
  <c r="R216" i="1"/>
  <c r="Q216" i="1"/>
  <c r="P216" i="1"/>
  <c r="AR216" i="1" s="1"/>
  <c r="AY216" i="1" s="1"/>
  <c r="O216" i="1"/>
  <c r="AQ216" i="1" s="1"/>
  <c r="J216" i="1"/>
  <c r="I216" i="1"/>
  <c r="G216" i="1"/>
  <c r="F216" i="1"/>
  <c r="AX216" i="1" s="1"/>
  <c r="BA215" i="1"/>
  <c r="AY215" i="1"/>
  <c r="AX215" i="1"/>
  <c r="AU215" i="1"/>
  <c r="AT215" i="1"/>
  <c r="AR215" i="1"/>
  <c r="AQ215" i="1"/>
  <c r="AO215" i="1"/>
  <c r="AL215" i="1"/>
  <c r="AH215" i="1"/>
  <c r="AH214" i="1" s="1"/>
  <c r="AE215" i="1"/>
  <c r="AE214" i="1" s="1"/>
  <c r="X215" i="1"/>
  <c r="AA215" i="1" s="1"/>
  <c r="AA214" i="1" s="1"/>
  <c r="Q215" i="1"/>
  <c r="M215" i="1"/>
  <c r="J215" i="1"/>
  <c r="BB215" i="1" s="1"/>
  <c r="I215" i="1"/>
  <c r="H215" i="1"/>
  <c r="F215" i="1"/>
  <c r="AX214" i="1"/>
  <c r="AO214" i="1"/>
  <c r="AN214" i="1"/>
  <c r="AM214" i="1"/>
  <c r="AL214" i="1"/>
  <c r="AK214" i="1"/>
  <c r="AJ214" i="1"/>
  <c r="AG214" i="1"/>
  <c r="AF214" i="1"/>
  <c r="AD214" i="1"/>
  <c r="AC214" i="1"/>
  <c r="Z214" i="1"/>
  <c r="Y214" i="1"/>
  <c r="W214" i="1"/>
  <c r="V214" i="1"/>
  <c r="V207" i="1" s="1"/>
  <c r="S214" i="1"/>
  <c r="R214" i="1"/>
  <c r="AT214" i="1" s="1"/>
  <c r="P214" i="1"/>
  <c r="AR214" i="1" s="1"/>
  <c r="O214" i="1"/>
  <c r="AQ214" i="1" s="1"/>
  <c r="M214" i="1"/>
  <c r="J214" i="1"/>
  <c r="I214" i="1"/>
  <c r="G214" i="1"/>
  <c r="AY214" i="1" s="1"/>
  <c r="F214" i="1"/>
  <c r="AV213" i="1"/>
  <c r="AU213" i="1"/>
  <c r="AT213" i="1"/>
  <c r="AR213" i="1"/>
  <c r="AY213" i="1" s="1"/>
  <c r="AQ213" i="1"/>
  <c r="AX213" i="1" s="1"/>
  <c r="AO213" i="1"/>
  <c r="AL213" i="1"/>
  <c r="AE213" i="1"/>
  <c r="AH213" i="1" s="1"/>
  <c r="AH212" i="1" s="1"/>
  <c r="X213" i="1"/>
  <c r="AA213" i="1" s="1"/>
  <c r="AA212" i="1" s="1"/>
  <c r="T213" i="1"/>
  <c r="T212" i="1" s="1"/>
  <c r="AV212" i="1" s="1"/>
  <c r="Q213" i="1"/>
  <c r="M213" i="1"/>
  <c r="K213" i="1"/>
  <c r="BC213" i="1" s="1"/>
  <c r="J213" i="1"/>
  <c r="I213" i="1"/>
  <c r="H213" i="1"/>
  <c r="F213" i="1"/>
  <c r="AY212" i="1"/>
  <c r="AO212" i="1"/>
  <c r="AN212" i="1"/>
  <c r="AU212" i="1" s="1"/>
  <c r="AM212" i="1"/>
  <c r="AL212" i="1"/>
  <c r="AK212" i="1"/>
  <c r="AJ212" i="1"/>
  <c r="AG212" i="1"/>
  <c r="AF212" i="1"/>
  <c r="AE212" i="1"/>
  <c r="AD212" i="1"/>
  <c r="AC212" i="1"/>
  <c r="Z212" i="1"/>
  <c r="Y212" i="1"/>
  <c r="W212" i="1"/>
  <c r="V212" i="1"/>
  <c r="S212" i="1"/>
  <c r="R212" i="1"/>
  <c r="R207" i="1" s="1"/>
  <c r="Q212" i="1"/>
  <c r="P212" i="1"/>
  <c r="AR212" i="1" s="1"/>
  <c r="O212" i="1"/>
  <c r="AQ212" i="1" s="1"/>
  <c r="I212" i="1"/>
  <c r="H212" i="1"/>
  <c r="G212" i="1"/>
  <c r="F212" i="1"/>
  <c r="BB211" i="1"/>
  <c r="AV211" i="1"/>
  <c r="AU211" i="1"/>
  <c r="AT211" i="1"/>
  <c r="AS211" i="1"/>
  <c r="AR211" i="1"/>
  <c r="AY211" i="1" s="1"/>
  <c r="AQ211" i="1"/>
  <c r="AO211" i="1"/>
  <c r="AO210" i="1" s="1"/>
  <c r="AV210" i="1" s="1"/>
  <c r="AL211" i="1"/>
  <c r="AL210" i="1" s="1"/>
  <c r="AH211" i="1"/>
  <c r="AH210" i="1" s="1"/>
  <c r="AE211" i="1"/>
  <c r="X211" i="1"/>
  <c r="AA211" i="1" s="1"/>
  <c r="T211" i="1"/>
  <c r="Q211" i="1"/>
  <c r="J211" i="1"/>
  <c r="J210" i="1" s="1"/>
  <c r="I211" i="1"/>
  <c r="H211" i="1"/>
  <c r="AZ211" i="1" s="1"/>
  <c r="F211" i="1"/>
  <c r="AX211" i="1" s="1"/>
  <c r="AN210" i="1"/>
  <c r="AM210" i="1"/>
  <c r="AK210" i="1"/>
  <c r="AK207" i="1" s="1"/>
  <c r="AJ210" i="1"/>
  <c r="AG210" i="1"/>
  <c r="AF210" i="1"/>
  <c r="AE210" i="1"/>
  <c r="AD210" i="1"/>
  <c r="AC210" i="1"/>
  <c r="AC207" i="1" s="1"/>
  <c r="AA210" i="1"/>
  <c r="Z210" i="1"/>
  <c r="Y210" i="1"/>
  <c r="X210" i="1"/>
  <c r="W210" i="1"/>
  <c r="W207" i="1" s="1"/>
  <c r="V210" i="1"/>
  <c r="T210" i="1"/>
  <c r="S210" i="1"/>
  <c r="AU210" i="1" s="1"/>
  <c r="R210" i="1"/>
  <c r="AT210" i="1" s="1"/>
  <c r="Q210" i="1"/>
  <c r="AS210" i="1" s="1"/>
  <c r="P210" i="1"/>
  <c r="O210" i="1"/>
  <c r="G210" i="1"/>
  <c r="BB209" i="1"/>
  <c r="AY209" i="1"/>
  <c r="AU209" i="1"/>
  <c r="AT209" i="1"/>
  <c r="AR209" i="1"/>
  <c r="AQ209" i="1"/>
  <c r="AX209" i="1" s="1"/>
  <c r="AO209" i="1"/>
  <c r="AO208" i="1" s="1"/>
  <c r="AL209" i="1"/>
  <c r="AH209" i="1"/>
  <c r="AH208" i="1" s="1"/>
  <c r="AE209" i="1"/>
  <c r="X209" i="1"/>
  <c r="T209" i="1"/>
  <c r="Q209" i="1"/>
  <c r="K209" i="1"/>
  <c r="J209" i="1"/>
  <c r="I209" i="1"/>
  <c r="I208" i="1" s="1"/>
  <c r="H209" i="1"/>
  <c r="F209" i="1"/>
  <c r="AN208" i="1"/>
  <c r="AM208" i="1"/>
  <c r="AM207" i="1" s="1"/>
  <c r="AL208" i="1"/>
  <c r="AK208" i="1"/>
  <c r="AJ208" i="1"/>
  <c r="AG208" i="1"/>
  <c r="AF208" i="1"/>
  <c r="AE208" i="1"/>
  <c r="AD208" i="1"/>
  <c r="AD207" i="1" s="1"/>
  <c r="AC208" i="1"/>
  <c r="Z208" i="1"/>
  <c r="Z207" i="1" s="1"/>
  <c r="Y208" i="1"/>
  <c r="X208" i="1"/>
  <c r="W208" i="1"/>
  <c r="V208" i="1"/>
  <c r="T208" i="1"/>
  <c r="S208" i="1"/>
  <c r="S207" i="1" s="1"/>
  <c r="R208" i="1"/>
  <c r="Q208" i="1"/>
  <c r="P208" i="1"/>
  <c r="O208" i="1"/>
  <c r="AQ208" i="1" s="1"/>
  <c r="K208" i="1"/>
  <c r="J208" i="1"/>
  <c r="G208" i="1"/>
  <c r="F208" i="1"/>
  <c r="AX208" i="1" s="1"/>
  <c r="AJ207" i="1"/>
  <c r="AG207" i="1"/>
  <c r="AF207" i="1"/>
  <c r="AU206" i="1"/>
  <c r="AT206" i="1"/>
  <c r="AS206" i="1"/>
  <c r="AR206" i="1"/>
  <c r="AY206" i="1" s="1"/>
  <c r="AQ206" i="1"/>
  <c r="AL206" i="1"/>
  <c r="AO206" i="1" s="1"/>
  <c r="AO205" i="1" s="1"/>
  <c r="AH206" i="1"/>
  <c r="AE206" i="1"/>
  <c r="X206" i="1"/>
  <c r="X205" i="1" s="1"/>
  <c r="Q206" i="1"/>
  <c r="T206" i="1" s="1"/>
  <c r="J206" i="1"/>
  <c r="I206" i="1"/>
  <c r="BA206" i="1" s="1"/>
  <c r="F206" i="1"/>
  <c r="F205" i="1" s="1"/>
  <c r="AX205" i="1" s="1"/>
  <c r="AQ205" i="1"/>
  <c r="AN205" i="1"/>
  <c r="AM205" i="1"/>
  <c r="AT205" i="1" s="1"/>
  <c r="AK205" i="1"/>
  <c r="AJ205" i="1"/>
  <c r="AH205" i="1"/>
  <c r="AG205" i="1"/>
  <c r="AF205" i="1"/>
  <c r="AE205" i="1"/>
  <c r="AD205" i="1"/>
  <c r="AC205" i="1"/>
  <c r="T205" i="1"/>
  <c r="S205" i="1"/>
  <c r="AU205" i="1" s="1"/>
  <c r="R205" i="1"/>
  <c r="Q205" i="1"/>
  <c r="P205" i="1"/>
  <c r="AR205" i="1" s="1"/>
  <c r="O205" i="1"/>
  <c r="I205" i="1"/>
  <c r="G205" i="1"/>
  <c r="AY204" i="1"/>
  <c r="AX204" i="1"/>
  <c r="AU204" i="1"/>
  <c r="AT204" i="1"/>
  <c r="AR204" i="1"/>
  <c r="AQ204" i="1"/>
  <c r="AO204" i="1"/>
  <c r="AL204" i="1"/>
  <c r="AH204" i="1"/>
  <c r="AE204" i="1"/>
  <c r="X204" i="1"/>
  <c r="AA204" i="1" s="1"/>
  <c r="AA203" i="1" s="1"/>
  <c r="Q204" i="1"/>
  <c r="M204" i="1"/>
  <c r="J204" i="1"/>
  <c r="I204" i="1"/>
  <c r="BA204" i="1" s="1"/>
  <c r="H204" i="1"/>
  <c r="F204" i="1"/>
  <c r="AO203" i="1"/>
  <c r="AN203" i="1"/>
  <c r="AM203" i="1"/>
  <c r="AL203" i="1"/>
  <c r="AK203" i="1"/>
  <c r="AJ203" i="1"/>
  <c r="AH203" i="1"/>
  <c r="AG203" i="1"/>
  <c r="AF203" i="1"/>
  <c r="AE203" i="1"/>
  <c r="AD203" i="1"/>
  <c r="AC203" i="1"/>
  <c r="X203" i="1"/>
  <c r="S203" i="1"/>
  <c r="R203" i="1"/>
  <c r="AT203" i="1" s="1"/>
  <c r="P203" i="1"/>
  <c r="J203" i="1"/>
  <c r="I203" i="1"/>
  <c r="G203" i="1"/>
  <c r="F203" i="1"/>
  <c r="BA202" i="1"/>
  <c r="AU202" i="1"/>
  <c r="AT202" i="1"/>
  <c r="AR202" i="1"/>
  <c r="AY202" i="1" s="1"/>
  <c r="AQ202" i="1"/>
  <c r="AO202" i="1"/>
  <c r="AO201" i="1" s="1"/>
  <c r="AL202" i="1"/>
  <c r="AL201" i="1" s="1"/>
  <c r="AH202" i="1"/>
  <c r="AH201" i="1" s="1"/>
  <c r="AE202" i="1"/>
  <c r="AA202" i="1"/>
  <c r="X202" i="1"/>
  <c r="Q202" i="1"/>
  <c r="J202" i="1"/>
  <c r="I202" i="1"/>
  <c r="F202" i="1"/>
  <c r="AX202" i="1" s="1"/>
  <c r="AQ201" i="1"/>
  <c r="AN201" i="1"/>
  <c r="AN197" i="1" s="1"/>
  <c r="AM201" i="1"/>
  <c r="AK201" i="1"/>
  <c r="AJ201" i="1"/>
  <c r="AG201" i="1"/>
  <c r="AF201" i="1"/>
  <c r="AE201" i="1"/>
  <c r="AD201" i="1"/>
  <c r="AC201" i="1"/>
  <c r="AA201" i="1"/>
  <c r="Z201" i="1"/>
  <c r="Y201" i="1"/>
  <c r="AT201" i="1" s="1"/>
  <c r="BA201" i="1" s="1"/>
  <c r="X201" i="1"/>
  <c r="W201" i="1"/>
  <c r="V201" i="1"/>
  <c r="S201" i="1"/>
  <c r="R201" i="1"/>
  <c r="Q201" i="1"/>
  <c r="P201" i="1"/>
  <c r="AR201" i="1" s="1"/>
  <c r="I201" i="1"/>
  <c r="G201" i="1"/>
  <c r="AY200" i="1"/>
  <c r="AU200" i="1"/>
  <c r="AT200" i="1"/>
  <c r="BA200" i="1" s="1"/>
  <c r="AR200" i="1"/>
  <c r="AQ200" i="1"/>
  <c r="AX200" i="1" s="1"/>
  <c r="AO200" i="1"/>
  <c r="AL200" i="1"/>
  <c r="AE200" i="1"/>
  <c r="AH200" i="1" s="1"/>
  <c r="X200" i="1"/>
  <c r="AA200" i="1" s="1"/>
  <c r="T200" i="1"/>
  <c r="Q200" i="1"/>
  <c r="J200" i="1"/>
  <c r="BB200" i="1" s="1"/>
  <c r="I200" i="1"/>
  <c r="M200" i="1" s="1"/>
  <c r="H200" i="1"/>
  <c r="F200" i="1"/>
  <c r="BB199" i="1"/>
  <c r="BA199" i="1"/>
  <c r="AX199" i="1"/>
  <c r="AU199" i="1"/>
  <c r="AT199" i="1"/>
  <c r="AR199" i="1"/>
  <c r="AY199" i="1" s="1"/>
  <c r="AQ199" i="1"/>
  <c r="AL199" i="1"/>
  <c r="AO199" i="1" s="1"/>
  <c r="AO198" i="1" s="1"/>
  <c r="AO197" i="1" s="1"/>
  <c r="AH199" i="1"/>
  <c r="AH198" i="1" s="1"/>
  <c r="AE199" i="1"/>
  <c r="X199" i="1"/>
  <c r="X198" i="1" s="1"/>
  <c r="X197" i="1" s="1"/>
  <c r="T199" i="1"/>
  <c r="T198" i="1" s="1"/>
  <c r="Q199" i="1"/>
  <c r="J199" i="1"/>
  <c r="I199" i="1"/>
  <c r="M199" i="1" s="1"/>
  <c r="H199" i="1"/>
  <c r="F199" i="1"/>
  <c r="F198" i="1" s="1"/>
  <c r="AX198" i="1" s="1"/>
  <c r="AQ198" i="1"/>
  <c r="AN198" i="1"/>
  <c r="AM198" i="1"/>
  <c r="AL198" i="1"/>
  <c r="AK198" i="1"/>
  <c r="AR198" i="1" s="1"/>
  <c r="AY198" i="1" s="1"/>
  <c r="AJ198" i="1"/>
  <c r="AG198" i="1"/>
  <c r="AF198" i="1"/>
  <c r="AD198" i="1"/>
  <c r="AC198" i="1"/>
  <c r="AC197" i="1" s="1"/>
  <c r="Z198" i="1"/>
  <c r="Y198" i="1"/>
  <c r="W198" i="1"/>
  <c r="V198" i="1"/>
  <c r="S198" i="1"/>
  <c r="AU198" i="1" s="1"/>
  <c r="BB198" i="1" s="1"/>
  <c r="R198" i="1"/>
  <c r="AT198" i="1" s="1"/>
  <c r="Q198" i="1"/>
  <c r="P198" i="1"/>
  <c r="P197" i="1" s="1"/>
  <c r="O198" i="1"/>
  <c r="J198" i="1"/>
  <c r="I198" i="1"/>
  <c r="G198" i="1"/>
  <c r="AK197" i="1"/>
  <c r="AJ197" i="1"/>
  <c r="AG197" i="1"/>
  <c r="AF197" i="1"/>
  <c r="Z197" i="1"/>
  <c r="W197" i="1"/>
  <c r="V197" i="1"/>
  <c r="R197" i="1"/>
  <c r="G197" i="1"/>
  <c r="BB196" i="1"/>
  <c r="BA196" i="1"/>
  <c r="AU196" i="1"/>
  <c r="AT196" i="1"/>
  <c r="AR196" i="1"/>
  <c r="AY196" i="1" s="1"/>
  <c r="AQ196" i="1"/>
  <c r="AO196" i="1"/>
  <c r="AO195" i="1" s="1"/>
  <c r="AL196" i="1"/>
  <c r="AH196" i="1"/>
  <c r="AE196" i="1"/>
  <c r="X196" i="1"/>
  <c r="T196" i="1"/>
  <c r="Q196" i="1"/>
  <c r="J196" i="1"/>
  <c r="M196" i="1" s="1"/>
  <c r="I196" i="1"/>
  <c r="F196" i="1"/>
  <c r="AX196" i="1" s="1"/>
  <c r="AT195" i="1"/>
  <c r="AR195" i="1"/>
  <c r="AY195" i="1" s="1"/>
  <c r="AN195" i="1"/>
  <c r="AM195" i="1"/>
  <c r="AL195" i="1"/>
  <c r="AK195" i="1"/>
  <c r="AJ195" i="1"/>
  <c r="AH195" i="1"/>
  <c r="AG195" i="1"/>
  <c r="AF195" i="1"/>
  <c r="AE195" i="1"/>
  <c r="AD195" i="1"/>
  <c r="AC195" i="1"/>
  <c r="Z195" i="1"/>
  <c r="Y195" i="1"/>
  <c r="W195" i="1"/>
  <c r="V195" i="1"/>
  <c r="S195" i="1"/>
  <c r="AU195" i="1" s="1"/>
  <c r="R195" i="1"/>
  <c r="Q195" i="1"/>
  <c r="P195" i="1"/>
  <c r="O195" i="1"/>
  <c r="J195" i="1"/>
  <c r="I195" i="1"/>
  <c r="G195" i="1"/>
  <c r="BB194" i="1"/>
  <c r="AU194" i="1"/>
  <c r="AT194" i="1"/>
  <c r="AS194" i="1"/>
  <c r="AR194" i="1"/>
  <c r="AY194" i="1" s="1"/>
  <c r="AQ194" i="1"/>
  <c r="AO194" i="1"/>
  <c r="AL194" i="1"/>
  <c r="AE194" i="1"/>
  <c r="AH194" i="1" s="1"/>
  <c r="AA194" i="1"/>
  <c r="X194" i="1"/>
  <c r="Q194" i="1"/>
  <c r="T194" i="1" s="1"/>
  <c r="J194" i="1"/>
  <c r="I194" i="1"/>
  <c r="H194" i="1"/>
  <c r="K194" i="1" s="1"/>
  <c r="F194" i="1"/>
  <c r="AX194" i="1" s="1"/>
  <c r="AU193" i="1"/>
  <c r="AT193" i="1"/>
  <c r="AR193" i="1"/>
  <c r="AY193" i="1" s="1"/>
  <c r="AQ193" i="1"/>
  <c r="AX193" i="1" s="1"/>
  <c r="AL193" i="1"/>
  <c r="AH193" i="1"/>
  <c r="AE193" i="1"/>
  <c r="X193" i="1"/>
  <c r="AA193" i="1" s="1"/>
  <c r="Q193" i="1"/>
  <c r="T193" i="1" s="1"/>
  <c r="M193" i="1"/>
  <c r="K193" i="1"/>
  <c r="J193" i="1"/>
  <c r="BB193" i="1" s="1"/>
  <c r="I193" i="1"/>
  <c r="F193" i="1"/>
  <c r="H193" i="1" s="1"/>
  <c r="AY192" i="1"/>
  <c r="AU192" i="1"/>
  <c r="AT192" i="1"/>
  <c r="AR192" i="1"/>
  <c r="AQ192" i="1"/>
  <c r="AX192" i="1" s="1"/>
  <c r="AO192" i="1"/>
  <c r="AL192" i="1"/>
  <c r="AE192" i="1"/>
  <c r="AH192" i="1" s="1"/>
  <c r="X192" i="1"/>
  <c r="AA192" i="1" s="1"/>
  <c r="AA191" i="1" s="1"/>
  <c r="T192" i="1"/>
  <c r="Q192" i="1"/>
  <c r="J192" i="1"/>
  <c r="BB192" i="1" s="1"/>
  <c r="I192" i="1"/>
  <c r="H192" i="1"/>
  <c r="F192" i="1"/>
  <c r="AY191" i="1"/>
  <c r="AN191" i="1"/>
  <c r="AM191" i="1"/>
  <c r="AK191" i="1"/>
  <c r="AJ191" i="1"/>
  <c r="AH191" i="1"/>
  <c r="AG191" i="1"/>
  <c r="AF191" i="1"/>
  <c r="AD191" i="1"/>
  <c r="AC191" i="1"/>
  <c r="X191" i="1"/>
  <c r="W191" i="1"/>
  <c r="AR191" i="1" s="1"/>
  <c r="V191" i="1"/>
  <c r="S191" i="1"/>
  <c r="AU191" i="1" s="1"/>
  <c r="R191" i="1"/>
  <c r="Q191" i="1"/>
  <c r="P191" i="1"/>
  <c r="O191" i="1"/>
  <c r="AQ191" i="1" s="1"/>
  <c r="AX191" i="1" s="1"/>
  <c r="G191" i="1"/>
  <c r="F191" i="1"/>
  <c r="AY190" i="1"/>
  <c r="AX190" i="1"/>
  <c r="AU190" i="1"/>
  <c r="AT190" i="1"/>
  <c r="AR190" i="1"/>
  <c r="AQ190" i="1"/>
  <c r="AL190" i="1"/>
  <c r="AO190" i="1" s="1"/>
  <c r="AO189" i="1" s="1"/>
  <c r="AH190" i="1"/>
  <c r="AH189" i="1" s="1"/>
  <c r="AE190" i="1"/>
  <c r="X190" i="1"/>
  <c r="AA190" i="1" s="1"/>
  <c r="AA189" i="1" s="1"/>
  <c r="Q190" i="1"/>
  <c r="T190" i="1" s="1"/>
  <c r="M190" i="1"/>
  <c r="K190" i="1"/>
  <c r="J190" i="1"/>
  <c r="BB190" i="1" s="1"/>
  <c r="I190" i="1"/>
  <c r="BA190" i="1" s="1"/>
  <c r="F190" i="1"/>
  <c r="H190" i="1" s="1"/>
  <c r="BA189" i="1"/>
  <c r="AT189" i="1"/>
  <c r="AN189" i="1"/>
  <c r="AM189" i="1"/>
  <c r="AL189" i="1"/>
  <c r="AK189" i="1"/>
  <c r="AJ189" i="1"/>
  <c r="AG189" i="1"/>
  <c r="AF189" i="1"/>
  <c r="AE189" i="1"/>
  <c r="AD189" i="1"/>
  <c r="AC189" i="1"/>
  <c r="Z189" i="1"/>
  <c r="Y189" i="1"/>
  <c r="X189" i="1"/>
  <c r="W189" i="1"/>
  <c r="V189" i="1"/>
  <c r="S189" i="1"/>
  <c r="AU189" i="1" s="1"/>
  <c r="R189" i="1"/>
  <c r="Q189" i="1"/>
  <c r="P189" i="1"/>
  <c r="O189" i="1"/>
  <c r="AQ189" i="1" s="1"/>
  <c r="J189" i="1"/>
  <c r="I189" i="1"/>
  <c r="M189" i="1" s="1"/>
  <c r="G189" i="1"/>
  <c r="BA188" i="1"/>
  <c r="AY188" i="1"/>
  <c r="AU188" i="1"/>
  <c r="AT188" i="1"/>
  <c r="AR188" i="1"/>
  <c r="AQ188" i="1"/>
  <c r="AX188" i="1" s="1"/>
  <c r="AL188" i="1"/>
  <c r="AL186" i="1" s="1"/>
  <c r="AH188" i="1"/>
  <c r="AE188" i="1"/>
  <c r="Q188" i="1"/>
  <c r="K188" i="1"/>
  <c r="J188" i="1"/>
  <c r="I188" i="1"/>
  <c r="F188" i="1"/>
  <c r="H188" i="1" s="1"/>
  <c r="BB187" i="1"/>
  <c r="BA187" i="1"/>
  <c r="AY187" i="1"/>
  <c r="AU187" i="1"/>
  <c r="AT187" i="1"/>
  <c r="AR187" i="1"/>
  <c r="AQ187" i="1"/>
  <c r="AO187" i="1"/>
  <c r="AL187" i="1"/>
  <c r="AE187" i="1"/>
  <c r="T187" i="1"/>
  <c r="Q187" i="1"/>
  <c r="J187" i="1"/>
  <c r="M187" i="1" s="1"/>
  <c r="I187" i="1"/>
  <c r="F187" i="1"/>
  <c r="AU186" i="1"/>
  <c r="AT186" i="1"/>
  <c r="BA186" i="1" s="1"/>
  <c r="AN186" i="1"/>
  <c r="AM186" i="1"/>
  <c r="AK186" i="1"/>
  <c r="AJ186" i="1"/>
  <c r="AG186" i="1"/>
  <c r="AF186" i="1"/>
  <c r="AD186" i="1"/>
  <c r="AC186" i="1"/>
  <c r="S186" i="1"/>
  <c r="R186" i="1"/>
  <c r="P186" i="1"/>
  <c r="AR186" i="1" s="1"/>
  <c r="O186" i="1"/>
  <c r="I186" i="1"/>
  <c r="G186" i="1"/>
  <c r="F186" i="1"/>
  <c r="BB185" i="1"/>
  <c r="AY185" i="1"/>
  <c r="AU185" i="1"/>
  <c r="AT185" i="1"/>
  <c r="AR185" i="1"/>
  <c r="AQ185" i="1"/>
  <c r="AL185" i="1"/>
  <c r="AE185" i="1"/>
  <c r="AA185" i="1"/>
  <c r="X185" i="1"/>
  <c r="Q185" i="1"/>
  <c r="J185" i="1"/>
  <c r="I185" i="1"/>
  <c r="H185" i="1"/>
  <c r="F185" i="1"/>
  <c r="BB184" i="1"/>
  <c r="AY184" i="1"/>
  <c r="AR184" i="1"/>
  <c r="AN184" i="1"/>
  <c r="AM184" i="1"/>
  <c r="AK184" i="1"/>
  <c r="AJ184" i="1"/>
  <c r="AQ184" i="1" s="1"/>
  <c r="AG184" i="1"/>
  <c r="AF184" i="1"/>
  <c r="AF181" i="1" s="1"/>
  <c r="AD184" i="1"/>
  <c r="AC184" i="1"/>
  <c r="AA184" i="1"/>
  <c r="Z184" i="1"/>
  <c r="Y184" i="1"/>
  <c r="X184" i="1"/>
  <c r="W184" i="1"/>
  <c r="V184" i="1"/>
  <c r="V181" i="1" s="1"/>
  <c r="S184" i="1"/>
  <c r="AU184" i="1" s="1"/>
  <c r="R184" i="1"/>
  <c r="AT184" i="1" s="1"/>
  <c r="P184" i="1"/>
  <c r="O184" i="1"/>
  <c r="J184" i="1"/>
  <c r="H184" i="1"/>
  <c r="G184" i="1"/>
  <c r="BA183" i="1"/>
  <c r="AX183" i="1"/>
  <c r="AU183" i="1"/>
  <c r="BB183" i="1" s="1"/>
  <c r="AT183" i="1"/>
  <c r="AR183" i="1"/>
  <c r="AY183" i="1" s="1"/>
  <c r="AL183" i="1"/>
  <c r="AH183" i="1"/>
  <c r="AE183" i="1"/>
  <c r="AE182" i="1" s="1"/>
  <c r="X183" i="1"/>
  <c r="T183" i="1"/>
  <c r="Q183" i="1"/>
  <c r="Q182" i="1" s="1"/>
  <c r="O183" i="1"/>
  <c r="AQ183" i="1" s="1"/>
  <c r="M183" i="1"/>
  <c r="J183" i="1"/>
  <c r="I183" i="1"/>
  <c r="H183" i="1"/>
  <c r="F183" i="1"/>
  <c r="AQ182" i="1"/>
  <c r="AN182" i="1"/>
  <c r="AN181" i="1" s="1"/>
  <c r="AM182" i="1"/>
  <c r="AK182" i="1"/>
  <c r="AR182" i="1" s="1"/>
  <c r="AY182" i="1" s="1"/>
  <c r="AJ182" i="1"/>
  <c r="AH182" i="1"/>
  <c r="AG182" i="1"/>
  <c r="AG181" i="1" s="1"/>
  <c r="AF182" i="1"/>
  <c r="AD182" i="1"/>
  <c r="AC182" i="1"/>
  <c r="Z182" i="1"/>
  <c r="Z181" i="1" s="1"/>
  <c r="Y182" i="1"/>
  <c r="Y181" i="1" s="1"/>
  <c r="W182" i="1"/>
  <c r="V182" i="1"/>
  <c r="S182" i="1"/>
  <c r="R182" i="1"/>
  <c r="P182" i="1"/>
  <c r="O182" i="1"/>
  <c r="J182" i="1"/>
  <c r="I182" i="1"/>
  <c r="G182" i="1"/>
  <c r="F182" i="1"/>
  <c r="AJ181" i="1"/>
  <c r="W181" i="1"/>
  <c r="R181" i="1"/>
  <c r="G181" i="1"/>
  <c r="AY180" i="1"/>
  <c r="AU180" i="1"/>
  <c r="AT180" i="1"/>
  <c r="AR180" i="1"/>
  <c r="AQ180" i="1"/>
  <c r="AO180" i="1"/>
  <c r="AO179" i="1" s="1"/>
  <c r="AL180" i="1"/>
  <c r="AH180" i="1"/>
  <c r="AH179" i="1" s="1"/>
  <c r="AE180" i="1"/>
  <c r="X180" i="1"/>
  <c r="AA180" i="1" s="1"/>
  <c r="AA179" i="1" s="1"/>
  <c r="Q180" i="1"/>
  <c r="T180" i="1" s="1"/>
  <c r="M180" i="1"/>
  <c r="J180" i="1"/>
  <c r="BB180" i="1" s="1"/>
  <c r="I180" i="1"/>
  <c r="BA180" i="1" s="1"/>
  <c r="F180" i="1"/>
  <c r="H180" i="1" s="1"/>
  <c r="AR179" i="1"/>
  <c r="AN179" i="1"/>
  <c r="AM179" i="1"/>
  <c r="AL179" i="1"/>
  <c r="AK179" i="1"/>
  <c r="AJ179" i="1"/>
  <c r="AG179" i="1"/>
  <c r="AF179" i="1"/>
  <c r="AE179" i="1"/>
  <c r="AS179" i="1" s="1"/>
  <c r="AD179" i="1"/>
  <c r="AC179" i="1"/>
  <c r="Z179" i="1"/>
  <c r="Y179" i="1"/>
  <c r="AT179" i="1" s="1"/>
  <c r="X179" i="1"/>
  <c r="W179" i="1"/>
  <c r="V179" i="1"/>
  <c r="S179" i="1"/>
  <c r="AU179" i="1" s="1"/>
  <c r="R179" i="1"/>
  <c r="Q179" i="1"/>
  <c r="P179" i="1"/>
  <c r="O179" i="1"/>
  <c r="AQ179" i="1" s="1"/>
  <c r="J179" i="1"/>
  <c r="I179" i="1"/>
  <c r="M179" i="1" s="1"/>
  <c r="G179" i="1"/>
  <c r="F179" i="1"/>
  <c r="BA178" i="1"/>
  <c r="AY178" i="1"/>
  <c r="AU178" i="1"/>
  <c r="BB178" i="1" s="1"/>
  <c r="AT178" i="1"/>
  <c r="AR178" i="1"/>
  <c r="AQ178" i="1"/>
  <c r="AX178" i="1" s="1"/>
  <c r="AL178" i="1"/>
  <c r="AO178" i="1" s="1"/>
  <c r="AO177" i="1" s="1"/>
  <c r="AH178" i="1"/>
  <c r="AH177" i="1" s="1"/>
  <c r="AE178" i="1"/>
  <c r="X178" i="1"/>
  <c r="AA178" i="1" s="1"/>
  <c r="AA177" i="1" s="1"/>
  <c r="Q178" i="1"/>
  <c r="M178" i="1"/>
  <c r="J178" i="1"/>
  <c r="I178" i="1"/>
  <c r="F178" i="1"/>
  <c r="AN177" i="1"/>
  <c r="AM177" i="1"/>
  <c r="AK177" i="1"/>
  <c r="AJ177" i="1"/>
  <c r="AG177" i="1"/>
  <c r="AF177" i="1"/>
  <c r="AE177" i="1"/>
  <c r="AD177" i="1"/>
  <c r="AR177" i="1" s="1"/>
  <c r="AC177" i="1"/>
  <c r="Z177" i="1"/>
  <c r="Y177" i="1"/>
  <c r="X177" i="1"/>
  <c r="W177" i="1"/>
  <c r="V177" i="1"/>
  <c r="S177" i="1"/>
  <c r="R177" i="1"/>
  <c r="AT177" i="1" s="1"/>
  <c r="P177" i="1"/>
  <c r="O177" i="1"/>
  <c r="AQ177" i="1" s="1"/>
  <c r="J177" i="1"/>
  <c r="I177" i="1"/>
  <c r="G177" i="1"/>
  <c r="AY177" i="1" s="1"/>
  <c r="AY176" i="1"/>
  <c r="AX176" i="1"/>
  <c r="AU176" i="1"/>
  <c r="AT176" i="1"/>
  <c r="BA176" i="1" s="1"/>
  <c r="AR176" i="1"/>
  <c r="AQ176" i="1"/>
  <c r="AL176" i="1"/>
  <c r="AO176" i="1" s="1"/>
  <c r="AO175" i="1" s="1"/>
  <c r="AH176" i="1"/>
  <c r="AE176" i="1"/>
  <c r="AE175" i="1" s="1"/>
  <c r="Q176" i="1"/>
  <c r="AS176" i="1" s="1"/>
  <c r="J176" i="1"/>
  <c r="BB176" i="1" s="1"/>
  <c r="I176" i="1"/>
  <c r="F176" i="1"/>
  <c r="F175" i="1" s="1"/>
  <c r="AX175" i="1" s="1"/>
  <c r="AU175" i="1"/>
  <c r="AR175" i="1"/>
  <c r="AY175" i="1" s="1"/>
  <c r="AQ175" i="1"/>
  <c r="AN175" i="1"/>
  <c r="AM175" i="1"/>
  <c r="AL175" i="1"/>
  <c r="AK175" i="1"/>
  <c r="AJ175" i="1"/>
  <c r="AH175" i="1"/>
  <c r="AG175" i="1"/>
  <c r="AF175" i="1"/>
  <c r="AD175" i="1"/>
  <c r="AC175" i="1"/>
  <c r="S175" i="1"/>
  <c r="R175" i="1"/>
  <c r="AT175" i="1" s="1"/>
  <c r="BA175" i="1" s="1"/>
  <c r="P175" i="1"/>
  <c r="O175" i="1"/>
  <c r="J175" i="1"/>
  <c r="BB175" i="1" s="1"/>
  <c r="I175" i="1"/>
  <c r="G175" i="1"/>
  <c r="BA174" i="1"/>
  <c r="AU174" i="1"/>
  <c r="AT174" i="1"/>
  <c r="AR174" i="1"/>
  <c r="AY174" i="1" s="1"/>
  <c r="AQ174" i="1"/>
  <c r="AL174" i="1"/>
  <c r="AO174" i="1" s="1"/>
  <c r="AE174" i="1"/>
  <c r="AE173" i="1" s="1"/>
  <c r="AA174" i="1"/>
  <c r="AA173" i="1" s="1"/>
  <c r="X174" i="1"/>
  <c r="Q174" i="1"/>
  <c r="T174" i="1" s="1"/>
  <c r="K174" i="1"/>
  <c r="J174" i="1"/>
  <c r="BB174" i="1" s="1"/>
  <c r="I174" i="1"/>
  <c r="F174" i="1"/>
  <c r="H174" i="1" s="1"/>
  <c r="AO173" i="1"/>
  <c r="AN173" i="1"/>
  <c r="AM173" i="1"/>
  <c r="AK173" i="1"/>
  <c r="AJ173" i="1"/>
  <c r="AQ173" i="1" s="1"/>
  <c r="AG173" i="1"/>
  <c r="AF173" i="1"/>
  <c r="AF170" i="1" s="1"/>
  <c r="AD173" i="1"/>
  <c r="AC173" i="1"/>
  <c r="Z173" i="1"/>
  <c r="Y173" i="1"/>
  <c r="X173" i="1"/>
  <c r="W173" i="1"/>
  <c r="V173" i="1"/>
  <c r="S173" i="1"/>
  <c r="R173" i="1"/>
  <c r="Q173" i="1"/>
  <c r="P173" i="1"/>
  <c r="AR173" i="1" s="1"/>
  <c r="AY173" i="1" s="1"/>
  <c r="O173" i="1"/>
  <c r="J173" i="1"/>
  <c r="I173" i="1"/>
  <c r="H173" i="1"/>
  <c r="G173" i="1"/>
  <c r="BB172" i="1"/>
  <c r="BA172" i="1"/>
  <c r="AU172" i="1"/>
  <c r="AT172" i="1"/>
  <c r="AS172" i="1"/>
  <c r="AR172" i="1"/>
  <c r="AY172" i="1" s="1"/>
  <c r="AQ172" i="1"/>
  <c r="AL172" i="1"/>
  <c r="AE172" i="1"/>
  <c r="AA172" i="1"/>
  <c r="X172" i="1"/>
  <c r="T172" i="1"/>
  <c r="Q172" i="1"/>
  <c r="Q171" i="1" s="1"/>
  <c r="M172" i="1"/>
  <c r="J172" i="1"/>
  <c r="I172" i="1"/>
  <c r="H172" i="1"/>
  <c r="K172" i="1" s="1"/>
  <c r="F172" i="1"/>
  <c r="AX172" i="1" s="1"/>
  <c r="AN171" i="1"/>
  <c r="AM171" i="1"/>
  <c r="AK171" i="1"/>
  <c r="AK170" i="1" s="1"/>
  <c r="AJ171" i="1"/>
  <c r="AG171" i="1"/>
  <c r="AF171" i="1"/>
  <c r="AD171" i="1"/>
  <c r="AD170" i="1" s="1"/>
  <c r="AC171" i="1"/>
  <c r="AA171" i="1"/>
  <c r="Z171" i="1"/>
  <c r="Y171" i="1"/>
  <c r="X171" i="1"/>
  <c r="W171" i="1"/>
  <c r="W170" i="1" s="1"/>
  <c r="V171" i="1"/>
  <c r="V170" i="1" s="1"/>
  <c r="S171" i="1"/>
  <c r="S170" i="1" s="1"/>
  <c r="R171" i="1"/>
  <c r="AT171" i="1" s="1"/>
  <c r="BA171" i="1" s="1"/>
  <c r="P171" i="1"/>
  <c r="AR171" i="1" s="1"/>
  <c r="O171" i="1"/>
  <c r="AQ171" i="1" s="1"/>
  <c r="M171" i="1"/>
  <c r="J171" i="1"/>
  <c r="I171" i="1"/>
  <c r="H171" i="1"/>
  <c r="G171" i="1"/>
  <c r="F171" i="1"/>
  <c r="AX171" i="1" s="1"/>
  <c r="AJ170" i="1"/>
  <c r="AC170" i="1"/>
  <c r="AA170" i="1"/>
  <c r="X170" i="1"/>
  <c r="P170" i="1"/>
  <c r="O170" i="1"/>
  <c r="I170" i="1"/>
  <c r="G170" i="1"/>
  <c r="AZ169" i="1"/>
  <c r="AX169" i="1"/>
  <c r="AU169" i="1"/>
  <c r="AT169" i="1"/>
  <c r="AS169" i="1"/>
  <c r="AR169" i="1"/>
  <c r="AY169" i="1" s="1"/>
  <c r="AQ169" i="1"/>
  <c r="AO169" i="1"/>
  <c r="AL169" i="1"/>
  <c r="AH169" i="1"/>
  <c r="AH168" i="1" s="1"/>
  <c r="AE169" i="1"/>
  <c r="AE168" i="1" s="1"/>
  <c r="AA169" i="1"/>
  <c r="X169" i="1"/>
  <c r="Q169" i="1"/>
  <c r="T169" i="1" s="1"/>
  <c r="AV169" i="1" s="1"/>
  <c r="J169" i="1"/>
  <c r="BB169" i="1" s="1"/>
  <c r="I169" i="1"/>
  <c r="BA169" i="1" s="1"/>
  <c r="F169" i="1"/>
  <c r="H169" i="1" s="1"/>
  <c r="H168" i="1" s="1"/>
  <c r="AO168" i="1"/>
  <c r="AN168" i="1"/>
  <c r="AM168" i="1"/>
  <c r="AL168" i="1"/>
  <c r="AK168" i="1"/>
  <c r="AJ168" i="1"/>
  <c r="AG168" i="1"/>
  <c r="AF168" i="1"/>
  <c r="AD168" i="1"/>
  <c r="AC168" i="1"/>
  <c r="AA168" i="1"/>
  <c r="Z168" i="1"/>
  <c r="Y168" i="1"/>
  <c r="X168" i="1"/>
  <c r="AS168" i="1" s="1"/>
  <c r="AZ168" i="1" s="1"/>
  <c r="W168" i="1"/>
  <c r="V168" i="1"/>
  <c r="S168" i="1"/>
  <c r="R168" i="1"/>
  <c r="AT168" i="1" s="1"/>
  <c r="Q168" i="1"/>
  <c r="P168" i="1"/>
  <c r="AR168" i="1" s="1"/>
  <c r="O168" i="1"/>
  <c r="AQ168" i="1" s="1"/>
  <c r="G168" i="1"/>
  <c r="F168" i="1"/>
  <c r="AX168" i="1" s="1"/>
  <c r="BA167" i="1"/>
  <c r="AU167" i="1"/>
  <c r="BB167" i="1" s="1"/>
  <c r="AT167" i="1"/>
  <c r="AR167" i="1"/>
  <c r="AY167" i="1" s="1"/>
  <c r="AQ167" i="1"/>
  <c r="AO167" i="1"/>
  <c r="AL167" i="1"/>
  <c r="AH167" i="1"/>
  <c r="AV167" i="1" s="1"/>
  <c r="AE167" i="1"/>
  <c r="X167" i="1"/>
  <c r="AA167" i="1" s="1"/>
  <c r="T167" i="1"/>
  <c r="Q167" i="1"/>
  <c r="M167" i="1"/>
  <c r="J167" i="1"/>
  <c r="I167" i="1"/>
  <c r="F167" i="1"/>
  <c r="AO166" i="1"/>
  <c r="AN166" i="1"/>
  <c r="AM166" i="1"/>
  <c r="AL166" i="1"/>
  <c r="AK166" i="1"/>
  <c r="AJ166" i="1"/>
  <c r="AG166" i="1"/>
  <c r="AF166" i="1"/>
  <c r="AE166" i="1"/>
  <c r="AD166" i="1"/>
  <c r="AC166" i="1"/>
  <c r="AA166" i="1"/>
  <c r="Z166" i="1"/>
  <c r="Y166" i="1"/>
  <c r="X166" i="1"/>
  <c r="W166" i="1"/>
  <c r="V166" i="1"/>
  <c r="T166" i="1"/>
  <c r="S166" i="1"/>
  <c r="AU166" i="1" s="1"/>
  <c r="R166" i="1"/>
  <c r="AT166" i="1" s="1"/>
  <c r="Q166" i="1"/>
  <c r="AS166" i="1" s="1"/>
  <c r="P166" i="1"/>
  <c r="O166" i="1"/>
  <c r="AQ166" i="1" s="1"/>
  <c r="M166" i="1"/>
  <c r="J166" i="1"/>
  <c r="I166" i="1"/>
  <c r="G166" i="1"/>
  <c r="BA165" i="1"/>
  <c r="AU165" i="1"/>
  <c r="AT165" i="1"/>
  <c r="AR165" i="1"/>
  <c r="AY165" i="1" s="1"/>
  <c r="AQ165" i="1"/>
  <c r="AX165" i="1" s="1"/>
  <c r="AL165" i="1"/>
  <c r="AO165" i="1" s="1"/>
  <c r="AO164" i="1" s="1"/>
  <c r="AH165" i="1"/>
  <c r="AE165" i="1"/>
  <c r="AA165" i="1"/>
  <c r="AA164" i="1" s="1"/>
  <c r="X165" i="1"/>
  <c r="AS165" i="1" s="1"/>
  <c r="Q165" i="1"/>
  <c r="T165" i="1" s="1"/>
  <c r="T164" i="1" s="1"/>
  <c r="AV164" i="1" s="1"/>
  <c r="J165" i="1"/>
  <c r="I165" i="1"/>
  <c r="I164" i="1" s="1"/>
  <c r="F165" i="1"/>
  <c r="H165" i="1" s="1"/>
  <c r="AT164" i="1"/>
  <c r="AN164" i="1"/>
  <c r="AU164" i="1" s="1"/>
  <c r="AM164" i="1"/>
  <c r="AL164" i="1"/>
  <c r="AK164" i="1"/>
  <c r="AJ164" i="1"/>
  <c r="AH164" i="1"/>
  <c r="AG164" i="1"/>
  <c r="AF164" i="1"/>
  <c r="AE164" i="1"/>
  <c r="AD164" i="1"/>
  <c r="AC164" i="1"/>
  <c r="Z164" i="1"/>
  <c r="Y164" i="1"/>
  <c r="X164" i="1"/>
  <c r="AS164" i="1" s="1"/>
  <c r="W164" i="1"/>
  <c r="V164" i="1"/>
  <c r="AQ164" i="1" s="1"/>
  <c r="Q164" i="1"/>
  <c r="P164" i="1"/>
  <c r="AR164" i="1" s="1"/>
  <c r="H164" i="1"/>
  <c r="G164" i="1"/>
  <c r="F164" i="1"/>
  <c r="AY163" i="1"/>
  <c r="AX163" i="1"/>
  <c r="AU163" i="1"/>
  <c r="AT163" i="1"/>
  <c r="AR163" i="1"/>
  <c r="AQ163" i="1"/>
  <c r="AL163" i="1"/>
  <c r="AO163" i="1" s="1"/>
  <c r="AE163" i="1"/>
  <c r="AH163" i="1" s="1"/>
  <c r="AH162" i="1" s="1"/>
  <c r="X163" i="1"/>
  <c r="AS163" i="1" s="1"/>
  <c r="Q163" i="1"/>
  <c r="T163" i="1" s="1"/>
  <c r="M163" i="1"/>
  <c r="J163" i="1"/>
  <c r="BB163" i="1" s="1"/>
  <c r="I163" i="1"/>
  <c r="BA163" i="1" s="1"/>
  <c r="F163" i="1"/>
  <c r="H163" i="1" s="1"/>
  <c r="H162" i="1" s="1"/>
  <c r="AT162" i="1"/>
  <c r="AO162" i="1"/>
  <c r="AN162" i="1"/>
  <c r="AM162" i="1"/>
  <c r="AL162" i="1"/>
  <c r="AK162" i="1"/>
  <c r="AJ162" i="1"/>
  <c r="AG162" i="1"/>
  <c r="AF162" i="1"/>
  <c r="AE162" i="1"/>
  <c r="AD162" i="1"/>
  <c r="AC162" i="1"/>
  <c r="Z162" i="1"/>
  <c r="Y162" i="1"/>
  <c r="W162" i="1"/>
  <c r="V162" i="1"/>
  <c r="S162" i="1"/>
  <c r="AU162" i="1" s="1"/>
  <c r="R162" i="1"/>
  <c r="Q162" i="1"/>
  <c r="P162" i="1"/>
  <c r="AR162" i="1" s="1"/>
  <c r="O162" i="1"/>
  <c r="AQ162" i="1" s="1"/>
  <c r="J162" i="1"/>
  <c r="I162" i="1"/>
  <c r="BA162" i="1" s="1"/>
  <c r="G162" i="1"/>
  <c r="F162" i="1"/>
  <c r="BB161" i="1"/>
  <c r="AU161" i="1"/>
  <c r="AT161" i="1"/>
  <c r="AR161" i="1"/>
  <c r="AY161" i="1" s="1"/>
  <c r="AQ161" i="1"/>
  <c r="AX161" i="1" s="1"/>
  <c r="AL161" i="1"/>
  <c r="AO161" i="1" s="1"/>
  <c r="AO160" i="1" s="1"/>
  <c r="AH161" i="1"/>
  <c r="AE161" i="1"/>
  <c r="X161" i="1"/>
  <c r="AA161" i="1" s="1"/>
  <c r="AA160" i="1" s="1"/>
  <c r="T161" i="1"/>
  <c r="AV161" i="1" s="1"/>
  <c r="Q161" i="1"/>
  <c r="Q160" i="1" s="1"/>
  <c r="AS160" i="1" s="1"/>
  <c r="J161" i="1"/>
  <c r="I161" i="1"/>
  <c r="I160" i="1" s="1"/>
  <c r="BA160" i="1" s="1"/>
  <c r="F161" i="1"/>
  <c r="H161" i="1" s="1"/>
  <c r="AN160" i="1"/>
  <c r="AM160" i="1"/>
  <c r="AL160" i="1"/>
  <c r="AK160" i="1"/>
  <c r="AJ160" i="1"/>
  <c r="AH160" i="1"/>
  <c r="AG160" i="1"/>
  <c r="AF160" i="1"/>
  <c r="AE160" i="1"/>
  <c r="AD160" i="1"/>
  <c r="AC160" i="1"/>
  <c r="Z160" i="1"/>
  <c r="Y160" i="1"/>
  <c r="X160" i="1"/>
  <c r="W160" i="1"/>
  <c r="V160" i="1"/>
  <c r="T160" i="1"/>
  <c r="S160" i="1"/>
  <c r="AU160" i="1" s="1"/>
  <c r="R160" i="1"/>
  <c r="AT160" i="1" s="1"/>
  <c r="P160" i="1"/>
  <c r="AR160" i="1" s="1"/>
  <c r="O160" i="1"/>
  <c r="AQ160" i="1" s="1"/>
  <c r="J160" i="1"/>
  <c r="BB160" i="1" s="1"/>
  <c r="H160" i="1"/>
  <c r="AZ160" i="1" s="1"/>
  <c r="G160" i="1"/>
  <c r="AY160" i="1" s="1"/>
  <c r="F160" i="1"/>
  <c r="AX159" i="1"/>
  <c r="AU159" i="1"/>
  <c r="AT159" i="1"/>
  <c r="AR159" i="1"/>
  <c r="AY159" i="1" s="1"/>
  <c r="AQ159" i="1"/>
  <c r="AL159" i="1"/>
  <c r="AO159" i="1" s="1"/>
  <c r="AE159" i="1"/>
  <c r="AE158" i="1" s="1"/>
  <c r="AS158" i="1" s="1"/>
  <c r="AA159" i="1"/>
  <c r="X159" i="1"/>
  <c r="Q159" i="1"/>
  <c r="T159" i="1" s="1"/>
  <c r="M159" i="1"/>
  <c r="J159" i="1"/>
  <c r="BB159" i="1" s="1"/>
  <c r="I159" i="1"/>
  <c r="BA159" i="1" s="1"/>
  <c r="F159" i="1"/>
  <c r="H159" i="1" s="1"/>
  <c r="K159" i="1" s="1"/>
  <c r="AO158" i="1"/>
  <c r="AN158" i="1"/>
  <c r="AM158" i="1"/>
  <c r="AL158" i="1"/>
  <c r="AK158" i="1"/>
  <c r="AJ158" i="1"/>
  <c r="AG158" i="1"/>
  <c r="AF158" i="1"/>
  <c r="AD158" i="1"/>
  <c r="AC158" i="1"/>
  <c r="AA158" i="1"/>
  <c r="Z158" i="1"/>
  <c r="Y158" i="1"/>
  <c r="X158" i="1"/>
  <c r="W158" i="1"/>
  <c r="V158" i="1"/>
  <c r="T158" i="1"/>
  <c r="S158" i="1"/>
  <c r="R158" i="1"/>
  <c r="AT158" i="1" s="1"/>
  <c r="Q158" i="1"/>
  <c r="P158" i="1"/>
  <c r="AR158" i="1" s="1"/>
  <c r="O158" i="1"/>
  <c r="AQ158" i="1" s="1"/>
  <c r="J158" i="1"/>
  <c r="G158" i="1"/>
  <c r="F158" i="1"/>
  <c r="AX158" i="1" s="1"/>
  <c r="BA157" i="1"/>
  <c r="AU157" i="1"/>
  <c r="BB157" i="1" s="1"/>
  <c r="AT157" i="1"/>
  <c r="AR157" i="1"/>
  <c r="AY157" i="1" s="1"/>
  <c r="AQ157" i="1"/>
  <c r="AO157" i="1"/>
  <c r="AO156" i="1" s="1"/>
  <c r="AL157" i="1"/>
  <c r="AL156" i="1" s="1"/>
  <c r="AH157" i="1"/>
  <c r="AE157" i="1"/>
  <c r="Q157" i="1"/>
  <c r="M157" i="1"/>
  <c r="J157" i="1"/>
  <c r="J156" i="1" s="1"/>
  <c r="I157" i="1"/>
  <c r="F157" i="1"/>
  <c r="F156" i="1" s="1"/>
  <c r="AX156" i="1" s="1"/>
  <c r="AQ156" i="1"/>
  <c r="AN156" i="1"/>
  <c r="AU156" i="1" s="1"/>
  <c r="AM156" i="1"/>
  <c r="AK156" i="1"/>
  <c r="AJ156" i="1"/>
  <c r="AH156" i="1"/>
  <c r="AG156" i="1"/>
  <c r="AF156" i="1"/>
  <c r="AE156" i="1"/>
  <c r="AD156" i="1"/>
  <c r="AC156" i="1"/>
  <c r="S156" i="1"/>
  <c r="R156" i="1"/>
  <c r="AT156" i="1" s="1"/>
  <c r="BA156" i="1" s="1"/>
  <c r="P156" i="1"/>
  <c r="AR156" i="1" s="1"/>
  <c r="O156" i="1"/>
  <c r="I156" i="1"/>
  <c r="G156" i="1"/>
  <c r="AU155" i="1"/>
  <c r="AT155" i="1"/>
  <c r="AR155" i="1"/>
  <c r="AY155" i="1" s="1"/>
  <c r="AQ155" i="1"/>
  <c r="AX155" i="1" s="1"/>
  <c r="AL155" i="1"/>
  <c r="AO155" i="1" s="1"/>
  <c r="AO154" i="1" s="1"/>
  <c r="AE155" i="1"/>
  <c r="AH155" i="1" s="1"/>
  <c r="AH154" i="1" s="1"/>
  <c r="X155" i="1"/>
  <c r="AA155" i="1" s="1"/>
  <c r="AA154" i="1" s="1"/>
  <c r="Q155" i="1"/>
  <c r="J155" i="1"/>
  <c r="BB155" i="1" s="1"/>
  <c r="I155" i="1"/>
  <c r="F155" i="1"/>
  <c r="F154" i="1" s="1"/>
  <c r="AN154" i="1"/>
  <c r="AM154" i="1"/>
  <c r="AL154" i="1"/>
  <c r="AK154" i="1"/>
  <c r="AK153" i="1" s="1"/>
  <c r="AJ154" i="1"/>
  <c r="AJ153" i="1" s="1"/>
  <c r="AJ152" i="1" s="1"/>
  <c r="AG154" i="1"/>
  <c r="AF154" i="1"/>
  <c r="AF153" i="1" s="1"/>
  <c r="AE154" i="1"/>
  <c r="AD154" i="1"/>
  <c r="AD153" i="1" s="1"/>
  <c r="AC154" i="1"/>
  <c r="Z154" i="1"/>
  <c r="Y154" i="1"/>
  <c r="X154" i="1"/>
  <c r="W154" i="1"/>
  <c r="W153" i="1" s="1"/>
  <c r="W152" i="1" s="1"/>
  <c r="V154" i="1"/>
  <c r="S154" i="1"/>
  <c r="AU154" i="1" s="1"/>
  <c r="R154" i="1"/>
  <c r="AT154" i="1" s="1"/>
  <c r="P154" i="1"/>
  <c r="O154" i="1"/>
  <c r="O153" i="1" s="1"/>
  <c r="J154" i="1"/>
  <c r="I154" i="1"/>
  <c r="M154" i="1" s="1"/>
  <c r="G154" i="1"/>
  <c r="AN153" i="1"/>
  <c r="AM153" i="1"/>
  <c r="AG153" i="1"/>
  <c r="Z153" i="1"/>
  <c r="S153" i="1"/>
  <c r="AU153" i="1" s="1"/>
  <c r="R153" i="1"/>
  <c r="P153" i="1"/>
  <c r="BC151" i="1"/>
  <c r="AX151" i="1"/>
  <c r="AV151" i="1"/>
  <c r="AU151" i="1"/>
  <c r="BB151" i="1" s="1"/>
  <c r="AT151" i="1"/>
  <c r="BA151" i="1" s="1"/>
  <c r="AS151" i="1"/>
  <c r="AZ151" i="1" s="1"/>
  <c r="AR151" i="1"/>
  <c r="AY151" i="1" s="1"/>
  <c r="AQ151" i="1"/>
  <c r="M151" i="1"/>
  <c r="AY150" i="1"/>
  <c r="AU150" i="1"/>
  <c r="BB150" i="1" s="1"/>
  <c r="AT150" i="1"/>
  <c r="AS150" i="1"/>
  <c r="AR150" i="1"/>
  <c r="AQ150" i="1"/>
  <c r="AO150" i="1"/>
  <c r="AL150" i="1"/>
  <c r="AL148" i="1" s="1"/>
  <c r="AH150" i="1"/>
  <c r="AE150" i="1"/>
  <c r="AA150" i="1"/>
  <c r="X150" i="1"/>
  <c r="T150" i="1"/>
  <c r="AV150" i="1" s="1"/>
  <c r="Q150" i="1"/>
  <c r="J150" i="1"/>
  <c r="I150" i="1"/>
  <c r="BA150" i="1" s="1"/>
  <c r="H150" i="1"/>
  <c r="F150" i="1"/>
  <c r="F148" i="1" s="1"/>
  <c r="AX149" i="1"/>
  <c r="AU149" i="1"/>
  <c r="AT149" i="1"/>
  <c r="AR149" i="1"/>
  <c r="AY149" i="1" s="1"/>
  <c r="AQ149" i="1"/>
  <c r="AO149" i="1"/>
  <c r="AL149" i="1"/>
  <c r="AE149" i="1"/>
  <c r="AH149" i="1" s="1"/>
  <c r="AH148" i="1" s="1"/>
  <c r="X149" i="1"/>
  <c r="AS149" i="1" s="1"/>
  <c r="T149" i="1"/>
  <c r="Q149" i="1"/>
  <c r="J149" i="1"/>
  <c r="BB149" i="1" s="1"/>
  <c r="I149" i="1"/>
  <c r="M149" i="1" s="1"/>
  <c r="H149" i="1"/>
  <c r="AZ149" i="1" s="1"/>
  <c r="F149" i="1"/>
  <c r="AR148" i="1"/>
  <c r="AY148" i="1" s="1"/>
  <c r="AO148" i="1"/>
  <c r="AN148" i="1"/>
  <c r="AM148" i="1"/>
  <c r="AK148" i="1"/>
  <c r="AJ148" i="1"/>
  <c r="AG148" i="1"/>
  <c r="AF148" i="1"/>
  <c r="AD148" i="1"/>
  <c r="AC148" i="1"/>
  <c r="Z148" i="1"/>
  <c r="Y148" i="1"/>
  <c r="X148" i="1"/>
  <c r="W148" i="1"/>
  <c r="V148" i="1"/>
  <c r="S148" i="1"/>
  <c r="AU148" i="1" s="1"/>
  <c r="R148" i="1"/>
  <c r="AT148" i="1" s="1"/>
  <c r="Q148" i="1"/>
  <c r="P148" i="1"/>
  <c r="O148" i="1"/>
  <c r="AQ148" i="1" s="1"/>
  <c r="AX148" i="1" s="1"/>
  <c r="H148" i="1"/>
  <c r="G148" i="1"/>
  <c r="AU147" i="1"/>
  <c r="AT147" i="1"/>
  <c r="BA147" i="1" s="1"/>
  <c r="AR147" i="1"/>
  <c r="AY147" i="1" s="1"/>
  <c r="AQ147" i="1"/>
  <c r="AL147" i="1"/>
  <c r="AO147" i="1" s="1"/>
  <c r="AO146" i="1" s="1"/>
  <c r="AE147" i="1"/>
  <c r="AE146" i="1" s="1"/>
  <c r="X147" i="1"/>
  <c r="AA147" i="1" s="1"/>
  <c r="Q147" i="1"/>
  <c r="Q146" i="1" s="1"/>
  <c r="M147" i="1"/>
  <c r="J147" i="1"/>
  <c r="J146" i="1" s="1"/>
  <c r="I147" i="1"/>
  <c r="H147" i="1"/>
  <c r="K147" i="1" s="1"/>
  <c r="F147" i="1"/>
  <c r="AX147" i="1" s="1"/>
  <c r="AT146" i="1"/>
  <c r="AN146" i="1"/>
  <c r="AM146" i="1"/>
  <c r="AK146" i="1"/>
  <c r="AJ146" i="1"/>
  <c r="AG146" i="1"/>
  <c r="AF146" i="1"/>
  <c r="AD146" i="1"/>
  <c r="AC146" i="1"/>
  <c r="AA146" i="1"/>
  <c r="Z146" i="1"/>
  <c r="AU146" i="1" s="1"/>
  <c r="Y146" i="1"/>
  <c r="X146" i="1"/>
  <c r="W146" i="1"/>
  <c r="V146" i="1"/>
  <c r="S146" i="1"/>
  <c r="R146" i="1"/>
  <c r="P146" i="1"/>
  <c r="AR146" i="1" s="1"/>
  <c r="O146" i="1"/>
  <c r="AQ146" i="1" s="1"/>
  <c r="I146" i="1"/>
  <c r="BA146" i="1" s="1"/>
  <c r="G146" i="1"/>
  <c r="F146" i="1"/>
  <c r="AX146" i="1" s="1"/>
  <c r="AY145" i="1"/>
  <c r="AX145" i="1"/>
  <c r="AU145" i="1"/>
  <c r="AT145" i="1"/>
  <c r="AS145" i="1"/>
  <c r="AR145" i="1"/>
  <c r="AQ145" i="1"/>
  <c r="AL145" i="1"/>
  <c r="AO145" i="1" s="1"/>
  <c r="AO144" i="1" s="1"/>
  <c r="AE145" i="1"/>
  <c r="AH145" i="1" s="1"/>
  <c r="X145" i="1"/>
  <c r="X144" i="1" s="1"/>
  <c r="T145" i="1"/>
  <c r="T144" i="1" s="1"/>
  <c r="Q145" i="1"/>
  <c r="J145" i="1"/>
  <c r="M145" i="1" s="1"/>
  <c r="I145" i="1"/>
  <c r="H145" i="1"/>
  <c r="K145" i="1" s="1"/>
  <c r="F145" i="1"/>
  <c r="AU144" i="1"/>
  <c r="AR144" i="1"/>
  <c r="AY144" i="1" s="1"/>
  <c r="AN144" i="1"/>
  <c r="AM144" i="1"/>
  <c r="AL144" i="1"/>
  <c r="AK144" i="1"/>
  <c r="AJ144" i="1"/>
  <c r="AH144" i="1"/>
  <c r="AG144" i="1"/>
  <c r="AF144" i="1"/>
  <c r="AE144" i="1"/>
  <c r="AD144" i="1"/>
  <c r="AC144" i="1"/>
  <c r="Z144" i="1"/>
  <c r="Y144" i="1"/>
  <c r="W144" i="1"/>
  <c r="V144" i="1"/>
  <c r="S144" i="1"/>
  <c r="R144" i="1"/>
  <c r="AT144" i="1" s="1"/>
  <c r="Q144" i="1"/>
  <c r="AS144" i="1" s="1"/>
  <c r="P144" i="1"/>
  <c r="O144" i="1"/>
  <c r="AQ144" i="1" s="1"/>
  <c r="I144" i="1"/>
  <c r="G144" i="1"/>
  <c r="F144" i="1"/>
  <c r="AY143" i="1"/>
  <c r="AU143" i="1"/>
  <c r="BB143" i="1" s="1"/>
  <c r="AT143" i="1"/>
  <c r="AR143" i="1"/>
  <c r="AQ143" i="1"/>
  <c r="AO143" i="1"/>
  <c r="AL143" i="1"/>
  <c r="AE143" i="1"/>
  <c r="AH143" i="1" s="1"/>
  <c r="AA143" i="1"/>
  <c r="X143" i="1"/>
  <c r="Q143" i="1"/>
  <c r="T143" i="1" s="1"/>
  <c r="J143" i="1"/>
  <c r="I143" i="1"/>
  <c r="BA143" i="1" s="1"/>
  <c r="H143" i="1"/>
  <c r="F143" i="1"/>
  <c r="BB142" i="1"/>
  <c r="AU142" i="1"/>
  <c r="AT142" i="1"/>
  <c r="AR142" i="1"/>
  <c r="AY142" i="1" s="1"/>
  <c r="AQ142" i="1"/>
  <c r="AX142" i="1" s="1"/>
  <c r="AL142" i="1"/>
  <c r="AO142" i="1" s="1"/>
  <c r="AO141" i="1" s="1"/>
  <c r="AH142" i="1"/>
  <c r="AE142" i="1"/>
  <c r="AA142" i="1"/>
  <c r="X142" i="1"/>
  <c r="AS142" i="1" s="1"/>
  <c r="T142" i="1"/>
  <c r="Q142" i="1"/>
  <c r="J142" i="1"/>
  <c r="I142" i="1"/>
  <c r="M142" i="1" s="1"/>
  <c r="H142" i="1"/>
  <c r="H141" i="1" s="1"/>
  <c r="F142" i="1"/>
  <c r="F141" i="1" s="1"/>
  <c r="AU141" i="1"/>
  <c r="AN141" i="1"/>
  <c r="AM141" i="1"/>
  <c r="AL141" i="1"/>
  <c r="AK141" i="1"/>
  <c r="AJ141" i="1"/>
  <c r="AG141" i="1"/>
  <c r="AG136" i="1" s="1"/>
  <c r="AF141" i="1"/>
  <c r="AF136" i="1" s="1"/>
  <c r="AD141" i="1"/>
  <c r="AC141" i="1"/>
  <c r="AA141" i="1"/>
  <c r="Z141" i="1"/>
  <c r="Y141" i="1"/>
  <c r="X141" i="1"/>
  <c r="W141" i="1"/>
  <c r="AR141" i="1" s="1"/>
  <c r="V141" i="1"/>
  <c r="AQ141" i="1" s="1"/>
  <c r="AX141" i="1" s="1"/>
  <c r="S141" i="1"/>
  <c r="R141" i="1"/>
  <c r="AT141" i="1" s="1"/>
  <c r="Q141" i="1"/>
  <c r="P141" i="1"/>
  <c r="O141" i="1"/>
  <c r="J141" i="1"/>
  <c r="G141" i="1"/>
  <c r="AY141" i="1" s="1"/>
  <c r="BA140" i="1"/>
  <c r="AY140" i="1"/>
  <c r="AU140" i="1"/>
  <c r="AT140" i="1"/>
  <c r="AR140" i="1"/>
  <c r="AQ140" i="1"/>
  <c r="AL140" i="1"/>
  <c r="AO140" i="1" s="1"/>
  <c r="AO139" i="1" s="1"/>
  <c r="AH140" i="1"/>
  <c r="AE140" i="1"/>
  <c r="AE139" i="1" s="1"/>
  <c r="X140" i="1"/>
  <c r="X139" i="1" s="1"/>
  <c r="Q140" i="1"/>
  <c r="J140" i="1"/>
  <c r="BB140" i="1" s="1"/>
  <c r="I140" i="1"/>
  <c r="F140" i="1"/>
  <c r="AX140" i="1" s="1"/>
  <c r="AR139" i="1"/>
  <c r="AN139" i="1"/>
  <c r="AM139" i="1"/>
  <c r="AK139" i="1"/>
  <c r="AJ139" i="1"/>
  <c r="AH139" i="1"/>
  <c r="AG139" i="1"/>
  <c r="AF139" i="1"/>
  <c r="AD139" i="1"/>
  <c r="AC139" i="1"/>
  <c r="Z139" i="1"/>
  <c r="Y139" i="1"/>
  <c r="AT139" i="1" s="1"/>
  <c r="W139" i="1"/>
  <c r="V139" i="1"/>
  <c r="S139" i="1"/>
  <c r="S136" i="1" s="1"/>
  <c r="R139" i="1"/>
  <c r="P139" i="1"/>
  <c r="O139" i="1"/>
  <c r="AQ139" i="1" s="1"/>
  <c r="AX139" i="1" s="1"/>
  <c r="I139" i="1"/>
  <c r="G139" i="1"/>
  <c r="AY139" i="1" s="1"/>
  <c r="F139" i="1"/>
  <c r="AU138" i="1"/>
  <c r="AT138" i="1"/>
  <c r="AR138" i="1"/>
  <c r="AY138" i="1" s="1"/>
  <c r="AQ138" i="1"/>
  <c r="AO138" i="1"/>
  <c r="AO137" i="1" s="1"/>
  <c r="AL138" i="1"/>
  <c r="AE138" i="1"/>
  <c r="AH138" i="1" s="1"/>
  <c r="X138" i="1"/>
  <c r="X137" i="1" s="1"/>
  <c r="X136" i="1" s="1"/>
  <c r="Q138" i="1"/>
  <c r="J138" i="1"/>
  <c r="BB138" i="1" s="1"/>
  <c r="I138" i="1"/>
  <c r="BA138" i="1" s="1"/>
  <c r="F138" i="1"/>
  <c r="AX138" i="1" s="1"/>
  <c r="AN137" i="1"/>
  <c r="AM137" i="1"/>
  <c r="AL137" i="1"/>
  <c r="AK137" i="1"/>
  <c r="AK136" i="1" s="1"/>
  <c r="AJ137" i="1"/>
  <c r="AJ136" i="1" s="1"/>
  <c r="AH137" i="1"/>
  <c r="AG137" i="1"/>
  <c r="AF137" i="1"/>
  <c r="AE137" i="1"/>
  <c r="AD137" i="1"/>
  <c r="AC137" i="1"/>
  <c r="AC136" i="1" s="1"/>
  <c r="Z137" i="1"/>
  <c r="Z136" i="1" s="1"/>
  <c r="Y137" i="1"/>
  <c r="W137" i="1"/>
  <c r="AR137" i="1" s="1"/>
  <c r="V137" i="1"/>
  <c r="V136" i="1" s="1"/>
  <c r="AQ136" i="1" s="1"/>
  <c r="S137" i="1"/>
  <c r="R137" i="1"/>
  <c r="AT137" i="1" s="1"/>
  <c r="P137" i="1"/>
  <c r="O137" i="1"/>
  <c r="G137" i="1"/>
  <c r="G136" i="1" s="1"/>
  <c r="AY136" i="1" s="1"/>
  <c r="F137" i="1"/>
  <c r="AN136" i="1"/>
  <c r="AM136" i="1"/>
  <c r="AD136" i="1"/>
  <c r="Y136" i="1"/>
  <c r="W136" i="1"/>
  <c r="R136" i="1"/>
  <c r="AT136" i="1" s="1"/>
  <c r="P136" i="1"/>
  <c r="AR136" i="1" s="1"/>
  <c r="O136" i="1"/>
  <c r="F136" i="1"/>
  <c r="BB135" i="1"/>
  <c r="AY135" i="1"/>
  <c r="AU135" i="1"/>
  <c r="AT135" i="1"/>
  <c r="AR135" i="1"/>
  <c r="AQ135" i="1"/>
  <c r="AO135" i="1"/>
  <c r="AL135" i="1"/>
  <c r="AL134" i="1" s="1"/>
  <c r="AH135" i="1"/>
  <c r="AH134" i="1" s="1"/>
  <c r="AE135" i="1"/>
  <c r="AA135" i="1"/>
  <c r="AA134" i="1" s="1"/>
  <c r="X135" i="1"/>
  <c r="T135" i="1"/>
  <c r="T134" i="1" s="1"/>
  <c r="Q135" i="1"/>
  <c r="AS135" i="1" s="1"/>
  <c r="AZ135" i="1" s="1"/>
  <c r="M135" i="1"/>
  <c r="J135" i="1"/>
  <c r="I135" i="1"/>
  <c r="I134" i="1" s="1"/>
  <c r="H135" i="1"/>
  <c r="H134" i="1" s="1"/>
  <c r="F135" i="1"/>
  <c r="AX135" i="1" s="1"/>
  <c r="AO134" i="1"/>
  <c r="AN134" i="1"/>
  <c r="AM134" i="1"/>
  <c r="AK134" i="1"/>
  <c r="AJ134" i="1"/>
  <c r="AJ128" i="1" s="1"/>
  <c r="AG134" i="1"/>
  <c r="AF134" i="1"/>
  <c r="AE134" i="1"/>
  <c r="AD134" i="1"/>
  <c r="AC134" i="1"/>
  <c r="Z134" i="1"/>
  <c r="AU134" i="1" s="1"/>
  <c r="Y134" i="1"/>
  <c r="X134" i="1"/>
  <c r="W134" i="1"/>
  <c r="V134" i="1"/>
  <c r="AQ134" i="1" s="1"/>
  <c r="S134" i="1"/>
  <c r="R134" i="1"/>
  <c r="Q134" i="1"/>
  <c r="AS134" i="1" s="1"/>
  <c r="P134" i="1"/>
  <c r="AR134" i="1" s="1"/>
  <c r="O134" i="1"/>
  <c r="J134" i="1"/>
  <c r="M134" i="1" s="1"/>
  <c r="G134" i="1"/>
  <c r="F134" i="1"/>
  <c r="AY133" i="1"/>
  <c r="AU133" i="1"/>
  <c r="AT133" i="1"/>
  <c r="AS133" i="1"/>
  <c r="AR133" i="1"/>
  <c r="AQ133" i="1"/>
  <c r="AO133" i="1"/>
  <c r="AO132" i="1" s="1"/>
  <c r="AL133" i="1"/>
  <c r="AH133" i="1"/>
  <c r="AE133" i="1"/>
  <c r="T133" i="1"/>
  <c r="T132" i="1" s="1"/>
  <c r="Q133" i="1"/>
  <c r="Q132" i="1" s="1"/>
  <c r="AS132" i="1" s="1"/>
  <c r="J133" i="1"/>
  <c r="BB133" i="1" s="1"/>
  <c r="I133" i="1"/>
  <c r="K133" i="1" s="1"/>
  <c r="H133" i="1"/>
  <c r="AZ133" i="1" s="1"/>
  <c r="F133" i="1"/>
  <c r="AX133" i="1" s="1"/>
  <c r="AN132" i="1"/>
  <c r="AM132" i="1"/>
  <c r="AL132" i="1"/>
  <c r="AK132" i="1"/>
  <c r="AJ132" i="1"/>
  <c r="AH132" i="1"/>
  <c r="AG132" i="1"/>
  <c r="AU132" i="1" s="1"/>
  <c r="AF132" i="1"/>
  <c r="AE132" i="1"/>
  <c r="AD132" i="1"/>
  <c r="AR132" i="1" s="1"/>
  <c r="AC132" i="1"/>
  <c r="AQ132" i="1" s="1"/>
  <c r="AX132" i="1" s="1"/>
  <c r="S132" i="1"/>
  <c r="R132" i="1"/>
  <c r="P132" i="1"/>
  <c r="O132" i="1"/>
  <c r="J132" i="1"/>
  <c r="H132" i="1"/>
  <c r="AZ132" i="1" s="1"/>
  <c r="G132" i="1"/>
  <c r="AY132" i="1" s="1"/>
  <c r="F132" i="1"/>
  <c r="BA131" i="1"/>
  <c r="AU131" i="1"/>
  <c r="AT131" i="1"/>
  <c r="AR131" i="1"/>
  <c r="AY131" i="1" s="1"/>
  <c r="AQ131" i="1"/>
  <c r="AL131" i="1"/>
  <c r="AO131" i="1" s="1"/>
  <c r="AE131" i="1"/>
  <c r="AS131" i="1" s="1"/>
  <c r="X131" i="1"/>
  <c r="X129" i="1" s="1"/>
  <c r="T131" i="1"/>
  <c r="Q131" i="1"/>
  <c r="J131" i="1"/>
  <c r="BB131" i="1" s="1"/>
  <c r="I131" i="1"/>
  <c r="M131" i="1" s="1"/>
  <c r="F131" i="1"/>
  <c r="H131" i="1" s="1"/>
  <c r="AZ131" i="1" s="1"/>
  <c r="BA130" i="1"/>
  <c r="AY130" i="1"/>
  <c r="AU130" i="1"/>
  <c r="BB130" i="1" s="1"/>
  <c r="AT130" i="1"/>
  <c r="AR130" i="1"/>
  <c r="AQ130" i="1"/>
  <c r="AO130" i="1"/>
  <c r="AL130" i="1"/>
  <c r="AL129" i="1" s="1"/>
  <c r="AL128" i="1" s="1"/>
  <c r="AE130" i="1"/>
  <c r="AH130" i="1" s="1"/>
  <c r="AA130" i="1"/>
  <c r="X130" i="1"/>
  <c r="Q130" i="1"/>
  <c r="T130" i="1" s="1"/>
  <c r="J130" i="1"/>
  <c r="I130" i="1"/>
  <c r="I129" i="1" s="1"/>
  <c r="M129" i="1" s="1"/>
  <c r="H130" i="1"/>
  <c r="H129" i="1" s="1"/>
  <c r="F130" i="1"/>
  <c r="AO129" i="1"/>
  <c r="AN129" i="1"/>
  <c r="AN128" i="1" s="1"/>
  <c r="AM129" i="1"/>
  <c r="AK129" i="1"/>
  <c r="AR129" i="1" s="1"/>
  <c r="AY129" i="1" s="1"/>
  <c r="AJ129" i="1"/>
  <c r="AG129" i="1"/>
  <c r="AF129" i="1"/>
  <c r="AD129" i="1"/>
  <c r="AC129" i="1"/>
  <c r="Z129" i="1"/>
  <c r="Z128" i="1" s="1"/>
  <c r="Y129" i="1"/>
  <c r="Y128" i="1" s="1"/>
  <c r="W129" i="1"/>
  <c r="W128" i="1" s="1"/>
  <c r="V129" i="1"/>
  <c r="AQ129" i="1" s="1"/>
  <c r="S129" i="1"/>
  <c r="AU129" i="1" s="1"/>
  <c r="BB129" i="1" s="1"/>
  <c r="R129" i="1"/>
  <c r="Q129" i="1"/>
  <c r="Q128" i="1" s="1"/>
  <c r="P129" i="1"/>
  <c r="P128" i="1" s="1"/>
  <c r="O129" i="1"/>
  <c r="J129" i="1"/>
  <c r="G129" i="1"/>
  <c r="F129" i="1"/>
  <c r="F128" i="1" s="1"/>
  <c r="AM128" i="1"/>
  <c r="AG128" i="1"/>
  <c r="AF128" i="1"/>
  <c r="AD128" i="1"/>
  <c r="AC128" i="1"/>
  <c r="X128" i="1"/>
  <c r="S128" i="1"/>
  <c r="AU128" i="1" s="1"/>
  <c r="O128" i="1"/>
  <c r="J128" i="1"/>
  <c r="G128" i="1"/>
  <c r="AU127" i="1"/>
  <c r="AT127" i="1"/>
  <c r="AS127" i="1"/>
  <c r="AR127" i="1"/>
  <c r="AY127" i="1" s="1"/>
  <c r="AQ127" i="1"/>
  <c r="AO127" i="1"/>
  <c r="AO125" i="1" s="1"/>
  <c r="AO124" i="1" s="1"/>
  <c r="AL127" i="1"/>
  <c r="AH127" i="1"/>
  <c r="AE127" i="1"/>
  <c r="AA127" i="1"/>
  <c r="X127" i="1"/>
  <c r="Q127" i="1"/>
  <c r="T127" i="1" s="1"/>
  <c r="AV127" i="1" s="1"/>
  <c r="M127" i="1"/>
  <c r="J127" i="1"/>
  <c r="I127" i="1"/>
  <c r="BA127" i="1" s="1"/>
  <c r="H127" i="1"/>
  <c r="F127" i="1"/>
  <c r="AX127" i="1" s="1"/>
  <c r="BA126" i="1"/>
  <c r="AX126" i="1"/>
  <c r="AU126" i="1"/>
  <c r="AT126" i="1"/>
  <c r="AR126" i="1"/>
  <c r="AY126" i="1" s="1"/>
  <c r="AQ126" i="1"/>
  <c r="AO126" i="1"/>
  <c r="AL126" i="1"/>
  <c r="AH126" i="1"/>
  <c r="AH125" i="1" s="1"/>
  <c r="AH124" i="1" s="1"/>
  <c r="AE126" i="1"/>
  <c r="AE125" i="1" s="1"/>
  <c r="AE124" i="1" s="1"/>
  <c r="X126" i="1"/>
  <c r="AA126" i="1" s="1"/>
  <c r="AA125" i="1" s="1"/>
  <c r="AA124" i="1" s="1"/>
  <c r="T126" i="1"/>
  <c r="Q126" i="1"/>
  <c r="AS126" i="1" s="1"/>
  <c r="J126" i="1"/>
  <c r="I126" i="1"/>
  <c r="H126" i="1"/>
  <c r="K126" i="1" s="1"/>
  <c r="F126" i="1"/>
  <c r="AN125" i="1"/>
  <c r="AM125" i="1"/>
  <c r="AL125" i="1"/>
  <c r="AL124" i="1" s="1"/>
  <c r="AK125" i="1"/>
  <c r="AK124" i="1" s="1"/>
  <c r="AJ125" i="1"/>
  <c r="AJ124" i="1" s="1"/>
  <c r="AG125" i="1"/>
  <c r="AG124" i="1" s="1"/>
  <c r="AF125" i="1"/>
  <c r="AF124" i="1" s="1"/>
  <c r="AD125" i="1"/>
  <c r="AC125" i="1"/>
  <c r="Z125" i="1"/>
  <c r="Y125" i="1"/>
  <c r="X125" i="1"/>
  <c r="X124" i="1" s="1"/>
  <c r="W125" i="1"/>
  <c r="W124" i="1" s="1"/>
  <c r="V125" i="1"/>
  <c r="S125" i="1"/>
  <c r="AU125" i="1" s="1"/>
  <c r="R125" i="1"/>
  <c r="R124" i="1" s="1"/>
  <c r="AT124" i="1" s="1"/>
  <c r="P125" i="1"/>
  <c r="AR125" i="1" s="1"/>
  <c r="AY125" i="1" s="1"/>
  <c r="O125" i="1"/>
  <c r="AQ125" i="1" s="1"/>
  <c r="AX125" i="1" s="1"/>
  <c r="I125" i="1"/>
  <c r="I124" i="1" s="1"/>
  <c r="G125" i="1"/>
  <c r="F125" i="1"/>
  <c r="F124" i="1" s="1"/>
  <c r="AN124" i="1"/>
  <c r="AM124" i="1"/>
  <c r="AD124" i="1"/>
  <c r="AC124" i="1"/>
  <c r="Z124" i="1"/>
  <c r="Y124" i="1"/>
  <c r="V124" i="1"/>
  <c r="P124" i="1"/>
  <c r="AR124" i="1" s="1"/>
  <c r="O124" i="1"/>
  <c r="G124" i="1"/>
  <c r="BB123" i="1"/>
  <c r="BA123" i="1"/>
  <c r="AU123" i="1"/>
  <c r="AT123" i="1"/>
  <c r="AR123" i="1"/>
  <c r="AY123" i="1" s="1"/>
  <c r="AQ123" i="1"/>
  <c r="AX123" i="1" s="1"/>
  <c r="AL123" i="1"/>
  <c r="AL122" i="1" s="1"/>
  <c r="AO122" i="1" s="1"/>
  <c r="AH123" i="1"/>
  <c r="AE123" i="1"/>
  <c r="AA123" i="1"/>
  <c r="X123" i="1"/>
  <c r="Q123" i="1"/>
  <c r="J123" i="1"/>
  <c r="I123" i="1"/>
  <c r="I122" i="1" s="1"/>
  <c r="H123" i="1"/>
  <c r="F123" i="1"/>
  <c r="AN122" i="1"/>
  <c r="AM122" i="1"/>
  <c r="AK122" i="1"/>
  <c r="AJ122" i="1"/>
  <c r="AJ115" i="1" s="1"/>
  <c r="AG122" i="1"/>
  <c r="AF122" i="1"/>
  <c r="AE122" i="1"/>
  <c r="AH122" i="1" s="1"/>
  <c r="AD122" i="1"/>
  <c r="AC122" i="1"/>
  <c r="AA122" i="1"/>
  <c r="Z122" i="1"/>
  <c r="Y122" i="1"/>
  <c r="X122" i="1"/>
  <c r="W122" i="1"/>
  <c r="V122" i="1"/>
  <c r="V115" i="1" s="1"/>
  <c r="T122" i="1"/>
  <c r="S122" i="1"/>
  <c r="AU122" i="1" s="1"/>
  <c r="BB122" i="1" s="1"/>
  <c r="R122" i="1"/>
  <c r="AT122" i="1" s="1"/>
  <c r="P122" i="1"/>
  <c r="AR122" i="1" s="1"/>
  <c r="O122" i="1"/>
  <c r="J122" i="1"/>
  <c r="H122" i="1"/>
  <c r="G122" i="1"/>
  <c r="F122" i="1"/>
  <c r="BA121" i="1"/>
  <c r="AX121" i="1"/>
  <c r="AV121" i="1"/>
  <c r="AU121" i="1"/>
  <c r="AT121" i="1"/>
  <c r="AR121" i="1"/>
  <c r="AY121" i="1" s="1"/>
  <c r="AQ121" i="1"/>
  <c r="AO121" i="1"/>
  <c r="AL121" i="1"/>
  <c r="AH121" i="1"/>
  <c r="AH120" i="1" s="1"/>
  <c r="AE121" i="1"/>
  <c r="AE120" i="1" s="1"/>
  <c r="X121" i="1"/>
  <c r="AA121" i="1" s="1"/>
  <c r="AA120" i="1" s="1"/>
  <c r="T121" i="1"/>
  <c r="T120" i="1" s="1"/>
  <c r="AV120" i="1" s="1"/>
  <c r="Q121" i="1"/>
  <c r="AS121" i="1" s="1"/>
  <c r="J121" i="1"/>
  <c r="I121" i="1"/>
  <c r="H121" i="1"/>
  <c r="K121" i="1" s="1"/>
  <c r="F121" i="1"/>
  <c r="AO120" i="1"/>
  <c r="AN120" i="1"/>
  <c r="AM120" i="1"/>
  <c r="AL120" i="1"/>
  <c r="AK120" i="1"/>
  <c r="AJ120" i="1"/>
  <c r="AG120" i="1"/>
  <c r="AF120" i="1"/>
  <c r="AD120" i="1"/>
  <c r="AC120" i="1"/>
  <c r="Z120" i="1"/>
  <c r="Y120" i="1"/>
  <c r="X120" i="1"/>
  <c r="W120" i="1"/>
  <c r="V120" i="1"/>
  <c r="S120" i="1"/>
  <c r="AU120" i="1" s="1"/>
  <c r="R120" i="1"/>
  <c r="AT120" i="1" s="1"/>
  <c r="P120" i="1"/>
  <c r="AR120" i="1" s="1"/>
  <c r="AY120" i="1" s="1"/>
  <c r="O120" i="1"/>
  <c r="AQ120" i="1" s="1"/>
  <c r="AX120" i="1" s="1"/>
  <c r="I120" i="1"/>
  <c r="H120" i="1"/>
  <c r="G120" i="1"/>
  <c r="F120" i="1"/>
  <c r="BB119" i="1"/>
  <c r="AU119" i="1"/>
  <c r="AT119" i="1"/>
  <c r="AR119" i="1"/>
  <c r="AY119" i="1" s="1"/>
  <c r="AQ119" i="1"/>
  <c r="AL119" i="1"/>
  <c r="AE119" i="1"/>
  <c r="AE118" i="1" s="1"/>
  <c r="X119" i="1"/>
  <c r="AA119" i="1" s="1"/>
  <c r="AA118" i="1" s="1"/>
  <c r="T119" i="1"/>
  <c r="Q119" i="1"/>
  <c r="M119" i="1"/>
  <c r="J119" i="1"/>
  <c r="J118" i="1" s="1"/>
  <c r="BB118" i="1" s="1"/>
  <c r="I119" i="1"/>
  <c r="BA119" i="1" s="1"/>
  <c r="F119" i="1"/>
  <c r="AU118" i="1"/>
  <c r="AN118" i="1"/>
  <c r="AM118" i="1"/>
  <c r="AK118" i="1"/>
  <c r="AJ118" i="1"/>
  <c r="AG118" i="1"/>
  <c r="AG115" i="1" s="1"/>
  <c r="AF118" i="1"/>
  <c r="AF115" i="1" s="1"/>
  <c r="AD118" i="1"/>
  <c r="AC118" i="1"/>
  <c r="AC115" i="1" s="1"/>
  <c r="Z118" i="1"/>
  <c r="Y118" i="1"/>
  <c r="X118" i="1"/>
  <c r="W118" i="1"/>
  <c r="V118" i="1"/>
  <c r="T118" i="1"/>
  <c r="S118" i="1"/>
  <c r="R118" i="1"/>
  <c r="AT118" i="1" s="1"/>
  <c r="Q118" i="1"/>
  <c r="P118" i="1"/>
  <c r="AR118" i="1" s="1"/>
  <c r="AY118" i="1" s="1"/>
  <c r="O118" i="1"/>
  <c r="AQ118" i="1" s="1"/>
  <c r="I118" i="1"/>
  <c r="M118" i="1" s="1"/>
  <c r="G118" i="1"/>
  <c r="F118" i="1"/>
  <c r="BB117" i="1"/>
  <c r="AY117" i="1"/>
  <c r="AU117" i="1"/>
  <c r="AT117" i="1"/>
  <c r="AR117" i="1"/>
  <c r="AQ117" i="1"/>
  <c r="AO117" i="1"/>
  <c r="AO116" i="1" s="1"/>
  <c r="AV116" i="1" s="1"/>
  <c r="AL117" i="1"/>
  <c r="AL116" i="1" s="1"/>
  <c r="AH117" i="1"/>
  <c r="AE117" i="1"/>
  <c r="AA117" i="1"/>
  <c r="AA116" i="1" s="1"/>
  <c r="X117" i="1"/>
  <c r="T117" i="1"/>
  <c r="Q117" i="1"/>
  <c r="AS117" i="1" s="1"/>
  <c r="M117" i="1"/>
  <c r="J117" i="1"/>
  <c r="I117" i="1"/>
  <c r="F117" i="1"/>
  <c r="AX117" i="1" s="1"/>
  <c r="AN116" i="1"/>
  <c r="AN115" i="1" s="1"/>
  <c r="AM116" i="1"/>
  <c r="AK116" i="1"/>
  <c r="AJ116" i="1"/>
  <c r="AH116" i="1"/>
  <c r="AG116" i="1"/>
  <c r="AF116" i="1"/>
  <c r="AE116" i="1"/>
  <c r="AE115" i="1" s="1"/>
  <c r="AD116" i="1"/>
  <c r="AD115" i="1" s="1"/>
  <c r="AC116" i="1"/>
  <c r="Z116" i="1"/>
  <c r="Z115" i="1" s="1"/>
  <c r="Y116" i="1"/>
  <c r="X116" i="1"/>
  <c r="W116" i="1"/>
  <c r="V116" i="1"/>
  <c r="T116" i="1"/>
  <c r="S116" i="1"/>
  <c r="AU116" i="1" s="1"/>
  <c r="R116" i="1"/>
  <c r="Q116" i="1"/>
  <c r="P116" i="1"/>
  <c r="P115" i="1" s="1"/>
  <c r="O116" i="1"/>
  <c r="AQ116" i="1" s="1"/>
  <c r="J116" i="1"/>
  <c r="BB116" i="1" s="1"/>
  <c r="G116" i="1"/>
  <c r="AM115" i="1"/>
  <c r="AK115" i="1"/>
  <c r="Y115" i="1"/>
  <c r="X115" i="1"/>
  <c r="W115" i="1"/>
  <c r="S115" i="1"/>
  <c r="AY114" i="1"/>
  <c r="AU114" i="1"/>
  <c r="AT114" i="1"/>
  <c r="BA114" i="1" s="1"/>
  <c r="AS114" i="1"/>
  <c r="AR114" i="1"/>
  <c r="AQ114" i="1"/>
  <c r="AX114" i="1" s="1"/>
  <c r="AO114" i="1"/>
  <c r="AL114" i="1"/>
  <c r="AH114" i="1"/>
  <c r="AE114" i="1"/>
  <c r="AE113" i="1" s="1"/>
  <c r="AA114" i="1"/>
  <c r="X114" i="1"/>
  <c r="Q114" i="1"/>
  <c r="K114" i="1"/>
  <c r="K113" i="1" s="1"/>
  <c r="J114" i="1"/>
  <c r="BB114" i="1" s="1"/>
  <c r="I114" i="1"/>
  <c r="H114" i="1"/>
  <c r="F114" i="1"/>
  <c r="AR113" i="1"/>
  <c r="AO113" i="1"/>
  <c r="AN113" i="1"/>
  <c r="AM113" i="1"/>
  <c r="AL113" i="1"/>
  <c r="AK113" i="1"/>
  <c r="AJ113" i="1"/>
  <c r="AH113" i="1"/>
  <c r="AG113" i="1"/>
  <c r="AF113" i="1"/>
  <c r="AD113" i="1"/>
  <c r="AC113" i="1"/>
  <c r="AA113" i="1"/>
  <c r="Z113" i="1"/>
  <c r="Y113" i="1"/>
  <c r="X113" i="1"/>
  <c r="W113" i="1"/>
  <c r="V113" i="1"/>
  <c r="S113" i="1"/>
  <c r="AU113" i="1" s="1"/>
  <c r="R113" i="1"/>
  <c r="AT113" i="1" s="1"/>
  <c r="BA113" i="1" s="1"/>
  <c r="P113" i="1"/>
  <c r="O113" i="1"/>
  <c r="J113" i="1"/>
  <c r="I113" i="1"/>
  <c r="G113" i="1"/>
  <c r="F113" i="1"/>
  <c r="BB112" i="1"/>
  <c r="AU112" i="1"/>
  <c r="AT112" i="1"/>
  <c r="AR112" i="1"/>
  <c r="AY112" i="1" s="1"/>
  <c r="AQ112" i="1"/>
  <c r="AO112" i="1"/>
  <c r="AO111" i="1" s="1"/>
  <c r="AL112" i="1"/>
  <c r="AE112" i="1"/>
  <c r="AH112" i="1" s="1"/>
  <c r="X112" i="1"/>
  <c r="AA112" i="1" s="1"/>
  <c r="T112" i="1"/>
  <c r="T111" i="1" s="1"/>
  <c r="Q112" i="1"/>
  <c r="AS112" i="1" s="1"/>
  <c r="M112" i="1"/>
  <c r="J112" i="1"/>
  <c r="J111" i="1" s="1"/>
  <c r="I112" i="1"/>
  <c r="BA112" i="1" s="1"/>
  <c r="F112" i="1"/>
  <c r="H112" i="1" s="1"/>
  <c r="AN111" i="1"/>
  <c r="AM111" i="1"/>
  <c r="AL111" i="1"/>
  <c r="AK111" i="1"/>
  <c r="AJ111" i="1"/>
  <c r="AH111" i="1"/>
  <c r="AG111" i="1"/>
  <c r="AF111" i="1"/>
  <c r="AE111" i="1"/>
  <c r="AD111" i="1"/>
  <c r="AC111" i="1"/>
  <c r="AA111" i="1"/>
  <c r="Z111" i="1"/>
  <c r="Y111" i="1"/>
  <c r="X111" i="1"/>
  <c r="W111" i="1"/>
  <c r="V111" i="1"/>
  <c r="S111" i="1"/>
  <c r="AU111" i="1" s="1"/>
  <c r="BB111" i="1" s="1"/>
  <c r="R111" i="1"/>
  <c r="AT111" i="1" s="1"/>
  <c r="Q111" i="1"/>
  <c r="AS111" i="1" s="1"/>
  <c r="P111" i="1"/>
  <c r="AR111" i="1" s="1"/>
  <c r="O111" i="1"/>
  <c r="AQ111" i="1" s="1"/>
  <c r="I111" i="1"/>
  <c r="G111" i="1"/>
  <c r="BA110" i="1"/>
  <c r="AU110" i="1"/>
  <c r="AT110" i="1"/>
  <c r="AR110" i="1"/>
  <c r="AY110" i="1" s="1"/>
  <c r="AQ110" i="1"/>
  <c r="AL110" i="1"/>
  <c r="AO110" i="1" s="1"/>
  <c r="AE110" i="1"/>
  <c r="AE109" i="1" s="1"/>
  <c r="X110" i="1"/>
  <c r="X109" i="1" s="1"/>
  <c r="AS109" i="1" s="1"/>
  <c r="T110" i="1"/>
  <c r="Q110" i="1"/>
  <c r="J110" i="1"/>
  <c r="J109" i="1" s="1"/>
  <c r="I110" i="1"/>
  <c r="M110" i="1" s="1"/>
  <c r="F110" i="1"/>
  <c r="H110" i="1" s="1"/>
  <c r="AT109" i="1"/>
  <c r="AO109" i="1"/>
  <c r="AN109" i="1"/>
  <c r="AM109" i="1"/>
  <c r="AL109" i="1"/>
  <c r="AK109" i="1"/>
  <c r="AJ109" i="1"/>
  <c r="AG109" i="1"/>
  <c r="AF109" i="1"/>
  <c r="AD109" i="1"/>
  <c r="AC109" i="1"/>
  <c r="Z109" i="1"/>
  <c r="Y109" i="1"/>
  <c r="W109" i="1"/>
  <c r="V109" i="1"/>
  <c r="T109" i="1"/>
  <c r="S109" i="1"/>
  <c r="AU109" i="1" s="1"/>
  <c r="R109" i="1"/>
  <c r="Q109" i="1"/>
  <c r="P109" i="1"/>
  <c r="O109" i="1"/>
  <c r="AQ109" i="1" s="1"/>
  <c r="H109" i="1"/>
  <c r="G109" i="1"/>
  <c r="F109" i="1"/>
  <c r="AY108" i="1"/>
  <c r="AX108" i="1"/>
  <c r="AU108" i="1"/>
  <c r="BB108" i="1" s="1"/>
  <c r="AT108" i="1"/>
  <c r="AR108" i="1"/>
  <c r="AQ108" i="1"/>
  <c r="AO108" i="1"/>
  <c r="AL108" i="1"/>
  <c r="AH108" i="1"/>
  <c r="AE108" i="1"/>
  <c r="X108" i="1"/>
  <c r="X107" i="1" s="1"/>
  <c r="T108" i="1"/>
  <c r="Q108" i="1"/>
  <c r="J108" i="1"/>
  <c r="I108" i="1"/>
  <c r="I107" i="1" s="1"/>
  <c r="H108" i="1"/>
  <c r="F108" i="1"/>
  <c r="AO107" i="1"/>
  <c r="AN107" i="1"/>
  <c r="AM107" i="1"/>
  <c r="AL107" i="1"/>
  <c r="AK107" i="1"/>
  <c r="AJ107" i="1"/>
  <c r="AH107" i="1"/>
  <c r="AG107" i="1"/>
  <c r="AF107" i="1"/>
  <c r="AE107" i="1"/>
  <c r="AD107" i="1"/>
  <c r="AC107" i="1"/>
  <c r="Z107" i="1"/>
  <c r="Y107" i="1"/>
  <c r="W107" i="1"/>
  <c r="V107" i="1"/>
  <c r="T107" i="1"/>
  <c r="S107" i="1"/>
  <c r="AU107" i="1" s="1"/>
  <c r="R107" i="1"/>
  <c r="Q107" i="1"/>
  <c r="P107" i="1"/>
  <c r="AR107" i="1" s="1"/>
  <c r="AY107" i="1" s="1"/>
  <c r="O107" i="1"/>
  <c r="AQ107" i="1" s="1"/>
  <c r="J107" i="1"/>
  <c r="G107" i="1"/>
  <c r="F107" i="1"/>
  <c r="AY106" i="1"/>
  <c r="AX106" i="1"/>
  <c r="AU106" i="1"/>
  <c r="AT106" i="1"/>
  <c r="BA106" i="1" s="1"/>
  <c r="AR106" i="1"/>
  <c r="AQ106" i="1"/>
  <c r="AO106" i="1"/>
  <c r="AO105" i="1" s="1"/>
  <c r="AL106" i="1"/>
  <c r="AH106" i="1"/>
  <c r="AH105" i="1" s="1"/>
  <c r="AE106" i="1"/>
  <c r="X106" i="1"/>
  <c r="AA106" i="1" s="1"/>
  <c r="AA105" i="1" s="1"/>
  <c r="Q106" i="1"/>
  <c r="T106" i="1" s="1"/>
  <c r="M106" i="1"/>
  <c r="K106" i="1"/>
  <c r="K105" i="1" s="1"/>
  <c r="J106" i="1"/>
  <c r="I106" i="1"/>
  <c r="H106" i="1"/>
  <c r="F106" i="1"/>
  <c r="AX105" i="1"/>
  <c r="AN105" i="1"/>
  <c r="AM105" i="1"/>
  <c r="AL105" i="1"/>
  <c r="AK105" i="1"/>
  <c r="AJ105" i="1"/>
  <c r="AG105" i="1"/>
  <c r="AG98" i="1" s="1"/>
  <c r="AF105" i="1"/>
  <c r="AE105" i="1"/>
  <c r="AD105" i="1"/>
  <c r="AC105" i="1"/>
  <c r="Z105" i="1"/>
  <c r="Y105" i="1"/>
  <c r="AT105" i="1" s="1"/>
  <c r="X105" i="1"/>
  <c r="W105" i="1"/>
  <c r="V105" i="1"/>
  <c r="AQ105" i="1" s="1"/>
  <c r="S105" i="1"/>
  <c r="AU105" i="1" s="1"/>
  <c r="BB105" i="1" s="1"/>
  <c r="R105" i="1"/>
  <c r="P105" i="1"/>
  <c r="AR105" i="1" s="1"/>
  <c r="J105" i="1"/>
  <c r="I105" i="1"/>
  <c r="M105" i="1" s="1"/>
  <c r="H105" i="1"/>
  <c r="G105" i="1"/>
  <c r="F105" i="1"/>
  <c r="BB104" i="1"/>
  <c r="BA104" i="1"/>
  <c r="AY104" i="1"/>
  <c r="AU104" i="1"/>
  <c r="AT104" i="1"/>
  <c r="AR104" i="1"/>
  <c r="AQ104" i="1"/>
  <c r="AO104" i="1"/>
  <c r="AL104" i="1"/>
  <c r="AL103" i="1" s="1"/>
  <c r="AE104" i="1"/>
  <c r="AE103" i="1" s="1"/>
  <c r="AS103" i="1" s="1"/>
  <c r="AA104" i="1"/>
  <c r="X104" i="1"/>
  <c r="T104" i="1"/>
  <c r="Q104" i="1"/>
  <c r="J104" i="1"/>
  <c r="I104" i="1"/>
  <c r="M104" i="1" s="1"/>
  <c r="H104" i="1"/>
  <c r="H103" i="1" s="1"/>
  <c r="F104" i="1"/>
  <c r="BB103" i="1"/>
  <c r="AU103" i="1"/>
  <c r="AO103" i="1"/>
  <c r="AN103" i="1"/>
  <c r="AM103" i="1"/>
  <c r="AK103" i="1"/>
  <c r="AJ103" i="1"/>
  <c r="AG103" i="1"/>
  <c r="AF103" i="1"/>
  <c r="AD103" i="1"/>
  <c r="AC103" i="1"/>
  <c r="AQ103" i="1" s="1"/>
  <c r="AA103" i="1"/>
  <c r="Z103" i="1"/>
  <c r="Y103" i="1"/>
  <c r="X103" i="1"/>
  <c r="W103" i="1"/>
  <c r="AR103" i="1" s="1"/>
  <c r="AY103" i="1" s="1"/>
  <c r="V103" i="1"/>
  <c r="T103" i="1"/>
  <c r="S103" i="1"/>
  <c r="R103" i="1"/>
  <c r="Q103" i="1"/>
  <c r="P103" i="1"/>
  <c r="J103" i="1"/>
  <c r="G103" i="1"/>
  <c r="F103" i="1"/>
  <c r="AX103" i="1" s="1"/>
  <c r="AX102" i="1"/>
  <c r="AU102" i="1"/>
  <c r="AT102" i="1"/>
  <c r="AR102" i="1"/>
  <c r="AY102" i="1" s="1"/>
  <c r="AQ102" i="1"/>
  <c r="AL102" i="1"/>
  <c r="AO102" i="1" s="1"/>
  <c r="AO101" i="1" s="1"/>
  <c r="AE102" i="1"/>
  <c r="AH102" i="1" s="1"/>
  <c r="AA102" i="1"/>
  <c r="AA101" i="1" s="1"/>
  <c r="X102" i="1"/>
  <c r="X101" i="1" s="1"/>
  <c r="Q102" i="1"/>
  <c r="J102" i="1"/>
  <c r="J101" i="1" s="1"/>
  <c r="I102" i="1"/>
  <c r="BA102" i="1" s="1"/>
  <c r="H102" i="1"/>
  <c r="H101" i="1" s="1"/>
  <c r="F102" i="1"/>
  <c r="AT101" i="1"/>
  <c r="AN101" i="1"/>
  <c r="AM101" i="1"/>
  <c r="AK101" i="1"/>
  <c r="AR101" i="1" s="1"/>
  <c r="AY101" i="1" s="1"/>
  <c r="AJ101" i="1"/>
  <c r="AH101" i="1"/>
  <c r="AG101" i="1"/>
  <c r="AF101" i="1"/>
  <c r="AD101" i="1"/>
  <c r="AC101" i="1"/>
  <c r="Z101" i="1"/>
  <c r="Z98" i="1" s="1"/>
  <c r="Y101" i="1"/>
  <c r="W101" i="1"/>
  <c r="V101" i="1"/>
  <c r="AQ101" i="1" s="1"/>
  <c r="S101" i="1"/>
  <c r="R101" i="1"/>
  <c r="P101" i="1"/>
  <c r="O101" i="1"/>
  <c r="G101" i="1"/>
  <c r="F101" i="1"/>
  <c r="AU100" i="1"/>
  <c r="AT100" i="1"/>
  <c r="BA100" i="1" s="1"/>
  <c r="AS100" i="1"/>
  <c r="AR100" i="1"/>
  <c r="AY100" i="1" s="1"/>
  <c r="AQ100" i="1"/>
  <c r="AL100" i="1"/>
  <c r="AH100" i="1"/>
  <c r="AE100" i="1"/>
  <c r="AE99" i="1" s="1"/>
  <c r="AA100" i="1"/>
  <c r="X100" i="1"/>
  <c r="Q100" i="1"/>
  <c r="T100" i="1" s="1"/>
  <c r="J100" i="1"/>
  <c r="M100" i="1" s="1"/>
  <c r="I100" i="1"/>
  <c r="I99" i="1" s="1"/>
  <c r="F100" i="1"/>
  <c r="AU99" i="1"/>
  <c r="AT99" i="1"/>
  <c r="BA99" i="1" s="1"/>
  <c r="AN99" i="1"/>
  <c r="AM99" i="1"/>
  <c r="AK99" i="1"/>
  <c r="AK98" i="1" s="1"/>
  <c r="AJ99" i="1"/>
  <c r="AJ98" i="1" s="1"/>
  <c r="AG99" i="1"/>
  <c r="AF99" i="1"/>
  <c r="AD99" i="1"/>
  <c r="AC99" i="1"/>
  <c r="AC98" i="1" s="1"/>
  <c r="AA99" i="1"/>
  <c r="Z99" i="1"/>
  <c r="Y99" i="1"/>
  <c r="X99" i="1"/>
  <c r="W99" i="1"/>
  <c r="W98" i="1" s="1"/>
  <c r="V99" i="1"/>
  <c r="S99" i="1"/>
  <c r="S98" i="1" s="1"/>
  <c r="AU98" i="1" s="1"/>
  <c r="R99" i="1"/>
  <c r="Q99" i="1"/>
  <c r="P99" i="1"/>
  <c r="O99" i="1"/>
  <c r="AQ99" i="1" s="1"/>
  <c r="G99" i="1"/>
  <c r="F99" i="1"/>
  <c r="AX99" i="1" s="1"/>
  <c r="AN98" i="1"/>
  <c r="AM98" i="1"/>
  <c r="AD98" i="1"/>
  <c r="Y98" i="1"/>
  <c r="V98" i="1"/>
  <c r="P98" i="1"/>
  <c r="AR98" i="1" s="1"/>
  <c r="O98" i="1"/>
  <c r="G98" i="1"/>
  <c r="BA97" i="1"/>
  <c r="AY97" i="1"/>
  <c r="AU97" i="1"/>
  <c r="AT97" i="1"/>
  <c r="AR97" i="1"/>
  <c r="AQ97" i="1"/>
  <c r="AO97" i="1"/>
  <c r="AO96" i="1" s="1"/>
  <c r="AL97" i="1"/>
  <c r="AH97" i="1"/>
  <c r="AE97" i="1"/>
  <c r="Q97" i="1"/>
  <c r="T97" i="1" s="1"/>
  <c r="M97" i="1"/>
  <c r="J97" i="1"/>
  <c r="I97" i="1"/>
  <c r="F97" i="1"/>
  <c r="AX97" i="1" s="1"/>
  <c r="AU96" i="1"/>
  <c r="AN96" i="1"/>
  <c r="AM96" i="1"/>
  <c r="AL96" i="1"/>
  <c r="AK96" i="1"/>
  <c r="AJ96" i="1"/>
  <c r="AH96" i="1"/>
  <c r="AG96" i="1"/>
  <c r="AG89" i="1" s="1"/>
  <c r="AF96" i="1"/>
  <c r="AE96" i="1"/>
  <c r="AD96" i="1"/>
  <c r="AC96" i="1"/>
  <c r="AC89" i="1" s="1"/>
  <c r="S96" i="1"/>
  <c r="R96" i="1"/>
  <c r="AT96" i="1" s="1"/>
  <c r="Q96" i="1"/>
  <c r="AS96" i="1" s="1"/>
  <c r="P96" i="1"/>
  <c r="AR96" i="1" s="1"/>
  <c r="O96" i="1"/>
  <c r="J96" i="1"/>
  <c r="BB96" i="1" s="1"/>
  <c r="I96" i="1"/>
  <c r="M96" i="1" s="1"/>
  <c r="G96" i="1"/>
  <c r="AY96" i="1" s="1"/>
  <c r="BB95" i="1"/>
  <c r="AU95" i="1"/>
  <c r="AT95" i="1"/>
  <c r="BA95" i="1" s="1"/>
  <c r="AS95" i="1"/>
  <c r="AZ95" i="1" s="1"/>
  <c r="AR95" i="1"/>
  <c r="AY95" i="1" s="1"/>
  <c r="AQ95" i="1"/>
  <c r="AL95" i="1"/>
  <c r="AO95" i="1" s="1"/>
  <c r="AO94" i="1" s="1"/>
  <c r="AO89" i="1" s="1"/>
  <c r="AH95" i="1"/>
  <c r="AH94" i="1" s="1"/>
  <c r="AE95" i="1"/>
  <c r="AA95" i="1"/>
  <c r="AA94" i="1" s="1"/>
  <c r="X95" i="1"/>
  <c r="T95" i="1"/>
  <c r="Q95" i="1"/>
  <c r="K95" i="1"/>
  <c r="J95" i="1"/>
  <c r="M95" i="1" s="1"/>
  <c r="I95" i="1"/>
  <c r="F95" i="1"/>
  <c r="H95" i="1" s="1"/>
  <c r="AS94" i="1"/>
  <c r="AZ94" i="1" s="1"/>
  <c r="AQ94" i="1"/>
  <c r="AN94" i="1"/>
  <c r="AM94" i="1"/>
  <c r="AL94" i="1"/>
  <c r="AK94" i="1"/>
  <c r="AJ94" i="1"/>
  <c r="AG94" i="1"/>
  <c r="AF94" i="1"/>
  <c r="AE94" i="1"/>
  <c r="Z94" i="1"/>
  <c r="AU94" i="1" s="1"/>
  <c r="Y94" i="1"/>
  <c r="Y89" i="1" s="1"/>
  <c r="Y71" i="1" s="1"/>
  <c r="X94" i="1"/>
  <c r="W94" i="1"/>
  <c r="V94" i="1"/>
  <c r="T94" i="1"/>
  <c r="S94" i="1"/>
  <c r="R94" i="1"/>
  <c r="AT94" i="1" s="1"/>
  <c r="Q94" i="1"/>
  <c r="P94" i="1"/>
  <c r="O94" i="1"/>
  <c r="O89" i="1" s="1"/>
  <c r="J94" i="1"/>
  <c r="I94" i="1"/>
  <c r="BA94" i="1" s="1"/>
  <c r="H94" i="1"/>
  <c r="G94" i="1"/>
  <c r="F94" i="1"/>
  <c r="AU93" i="1"/>
  <c r="AT93" i="1"/>
  <c r="AS93" i="1"/>
  <c r="AR93" i="1"/>
  <c r="AY93" i="1" s="1"/>
  <c r="AQ93" i="1"/>
  <c r="AL93" i="1"/>
  <c r="AO93" i="1" s="1"/>
  <c r="AE93" i="1"/>
  <c r="AH93" i="1" s="1"/>
  <c r="AA93" i="1"/>
  <c r="X93" i="1"/>
  <c r="T93" i="1"/>
  <c r="AV93" i="1" s="1"/>
  <c r="Q93" i="1"/>
  <c r="J93" i="1"/>
  <c r="BB93" i="1" s="1"/>
  <c r="I93" i="1"/>
  <c r="M93" i="1" s="1"/>
  <c r="F93" i="1"/>
  <c r="BB92" i="1"/>
  <c r="BA92" i="1"/>
  <c r="AY92" i="1"/>
  <c r="AU92" i="1"/>
  <c r="AT92" i="1"/>
  <c r="AR92" i="1"/>
  <c r="AQ92" i="1"/>
  <c r="AX92" i="1" s="1"/>
  <c r="AO92" i="1"/>
  <c r="AL92" i="1"/>
  <c r="AH92" i="1"/>
  <c r="AE92" i="1"/>
  <c r="X92" i="1"/>
  <c r="AS92" i="1" s="1"/>
  <c r="T92" i="1"/>
  <c r="Q92" i="1"/>
  <c r="J92" i="1"/>
  <c r="I92" i="1"/>
  <c r="M92" i="1" s="1"/>
  <c r="H92" i="1"/>
  <c r="F92" i="1"/>
  <c r="BA91" i="1"/>
  <c r="AU91" i="1"/>
  <c r="AT91" i="1"/>
  <c r="AS91" i="1"/>
  <c r="AZ91" i="1" s="1"/>
  <c r="AR91" i="1"/>
  <c r="AY91" i="1" s="1"/>
  <c r="AQ91" i="1"/>
  <c r="AX91" i="1" s="1"/>
  <c r="AO91" i="1"/>
  <c r="AL91" i="1"/>
  <c r="AH91" i="1"/>
  <c r="AE91" i="1"/>
  <c r="AE90" i="1" s="1"/>
  <c r="AE89" i="1" s="1"/>
  <c r="AA91" i="1"/>
  <c r="X91" i="1"/>
  <c r="Q91" i="1"/>
  <c r="T91" i="1" s="1"/>
  <c r="J91" i="1"/>
  <c r="BB91" i="1" s="1"/>
  <c r="I91" i="1"/>
  <c r="I90" i="1" s="1"/>
  <c r="H91" i="1"/>
  <c r="F91" i="1"/>
  <c r="AT90" i="1"/>
  <c r="AO90" i="1"/>
  <c r="AN90" i="1"/>
  <c r="AM90" i="1"/>
  <c r="AL90" i="1"/>
  <c r="AL89" i="1" s="1"/>
  <c r="AK90" i="1"/>
  <c r="AK89" i="1" s="1"/>
  <c r="AJ90" i="1"/>
  <c r="AJ89" i="1" s="1"/>
  <c r="AG90" i="1"/>
  <c r="AF90" i="1"/>
  <c r="AD90" i="1"/>
  <c r="AC90" i="1"/>
  <c r="Z90" i="1"/>
  <c r="Z89" i="1" s="1"/>
  <c r="Y90" i="1"/>
  <c r="W90" i="1"/>
  <c r="W89" i="1" s="1"/>
  <c r="V90" i="1"/>
  <c r="S90" i="1"/>
  <c r="AU90" i="1" s="1"/>
  <c r="R90" i="1"/>
  <c r="R89" i="1" s="1"/>
  <c r="AT89" i="1" s="1"/>
  <c r="P90" i="1"/>
  <c r="O90" i="1"/>
  <c r="G90" i="1"/>
  <c r="G89" i="1" s="1"/>
  <c r="AY89" i="1" s="1"/>
  <c r="AN89" i="1"/>
  <c r="AM89" i="1"/>
  <c r="AF89" i="1"/>
  <c r="AD89" i="1"/>
  <c r="V89" i="1"/>
  <c r="P89" i="1"/>
  <c r="AR89" i="1" s="1"/>
  <c r="AX88" i="1"/>
  <c r="AU88" i="1"/>
  <c r="AT88" i="1"/>
  <c r="AR88" i="1"/>
  <c r="AY88" i="1" s="1"/>
  <c r="AQ88" i="1"/>
  <c r="AL88" i="1"/>
  <c r="AO88" i="1" s="1"/>
  <c r="AO87" i="1" s="1"/>
  <c r="AE88" i="1"/>
  <c r="AE87" i="1" s="1"/>
  <c r="X88" i="1"/>
  <c r="AA88" i="1" s="1"/>
  <c r="Q88" i="1"/>
  <c r="J88" i="1"/>
  <c r="J87" i="1" s="1"/>
  <c r="I88" i="1"/>
  <c r="M88" i="1" s="1"/>
  <c r="H88" i="1"/>
  <c r="F88" i="1"/>
  <c r="AN87" i="1"/>
  <c r="AM87" i="1"/>
  <c r="AL87" i="1"/>
  <c r="AK87" i="1"/>
  <c r="AJ87" i="1"/>
  <c r="AG87" i="1"/>
  <c r="AF87" i="1"/>
  <c r="AD87" i="1"/>
  <c r="AC87" i="1"/>
  <c r="AA87" i="1"/>
  <c r="Z87" i="1"/>
  <c r="Y87" i="1"/>
  <c r="X87" i="1"/>
  <c r="W87" i="1"/>
  <c r="V87" i="1"/>
  <c r="S87" i="1"/>
  <c r="R87" i="1"/>
  <c r="AT87" i="1" s="1"/>
  <c r="Q87" i="1"/>
  <c r="AS87" i="1" s="1"/>
  <c r="P87" i="1"/>
  <c r="AR87" i="1" s="1"/>
  <c r="AY87" i="1" s="1"/>
  <c r="O87" i="1"/>
  <c r="AQ87" i="1" s="1"/>
  <c r="H87" i="1"/>
  <c r="G87" i="1"/>
  <c r="F87" i="1"/>
  <c r="BB86" i="1"/>
  <c r="AX86" i="1"/>
  <c r="AU86" i="1"/>
  <c r="AT86" i="1"/>
  <c r="AR86" i="1"/>
  <c r="AY86" i="1" s="1"/>
  <c r="AQ86" i="1"/>
  <c r="AO86" i="1"/>
  <c r="AL86" i="1"/>
  <c r="AE86" i="1"/>
  <c r="AH86" i="1" s="1"/>
  <c r="AH85" i="1" s="1"/>
  <c r="Q86" i="1"/>
  <c r="Q85" i="1" s="1"/>
  <c r="AS85" i="1" s="1"/>
  <c r="M86" i="1"/>
  <c r="J86" i="1"/>
  <c r="I86" i="1"/>
  <c r="BA86" i="1" s="1"/>
  <c r="H86" i="1"/>
  <c r="F86" i="1"/>
  <c r="AO85" i="1"/>
  <c r="AN85" i="1"/>
  <c r="AM85" i="1"/>
  <c r="AL85" i="1"/>
  <c r="AK85" i="1"/>
  <c r="AJ85" i="1"/>
  <c r="AG85" i="1"/>
  <c r="AF85" i="1"/>
  <c r="AE85" i="1"/>
  <c r="AD85" i="1"/>
  <c r="AR85" i="1" s="1"/>
  <c r="AC85" i="1"/>
  <c r="S85" i="1"/>
  <c r="AU85" i="1" s="1"/>
  <c r="R85" i="1"/>
  <c r="AT85" i="1" s="1"/>
  <c r="P85" i="1"/>
  <c r="O85" i="1"/>
  <c r="AQ85" i="1" s="1"/>
  <c r="AX85" i="1" s="1"/>
  <c r="M85" i="1"/>
  <c r="J85" i="1"/>
  <c r="I85" i="1"/>
  <c r="BA85" i="1" s="1"/>
  <c r="H85" i="1"/>
  <c r="AZ85" i="1" s="1"/>
  <c r="G85" i="1"/>
  <c r="F85" i="1"/>
  <c r="AY84" i="1"/>
  <c r="AX84" i="1"/>
  <c r="AU84" i="1"/>
  <c r="AT84" i="1"/>
  <c r="AS84" i="1"/>
  <c r="AR84" i="1"/>
  <c r="AQ84" i="1"/>
  <c r="AL84" i="1"/>
  <c r="AO84" i="1" s="1"/>
  <c r="AO83" i="1" s="1"/>
  <c r="AE84" i="1"/>
  <c r="AH84" i="1" s="1"/>
  <c r="AH83" i="1" s="1"/>
  <c r="AA84" i="1"/>
  <c r="AA83" i="1" s="1"/>
  <c r="X84" i="1"/>
  <c r="Q84" i="1"/>
  <c r="T84" i="1" s="1"/>
  <c r="J84" i="1"/>
  <c r="BB84" i="1" s="1"/>
  <c r="I84" i="1"/>
  <c r="BA84" i="1" s="1"/>
  <c r="F84" i="1"/>
  <c r="H84" i="1" s="1"/>
  <c r="AN83" i="1"/>
  <c r="AM83" i="1"/>
  <c r="AL83" i="1"/>
  <c r="AK83" i="1"/>
  <c r="AJ83" i="1"/>
  <c r="AG83" i="1"/>
  <c r="AF83" i="1"/>
  <c r="AE83" i="1"/>
  <c r="AD83" i="1"/>
  <c r="AC83" i="1"/>
  <c r="Z83" i="1"/>
  <c r="Y83" i="1"/>
  <c r="X83" i="1"/>
  <c r="W83" i="1"/>
  <c r="V83" i="1"/>
  <c r="S83" i="1"/>
  <c r="AU83" i="1" s="1"/>
  <c r="R83" i="1"/>
  <c r="AT83" i="1" s="1"/>
  <c r="BA83" i="1" s="1"/>
  <c r="Q83" i="1"/>
  <c r="AS83" i="1" s="1"/>
  <c r="P83" i="1"/>
  <c r="AR83" i="1" s="1"/>
  <c r="O83" i="1"/>
  <c r="AQ83" i="1" s="1"/>
  <c r="J83" i="1"/>
  <c r="I83" i="1"/>
  <c r="M83" i="1" s="1"/>
  <c r="G83" i="1"/>
  <c r="AY83" i="1" s="1"/>
  <c r="F83" i="1"/>
  <c r="AX83" i="1" s="1"/>
  <c r="AU82" i="1"/>
  <c r="BB82" i="1" s="1"/>
  <c r="AT82" i="1"/>
  <c r="BA82" i="1" s="1"/>
  <c r="AR82" i="1"/>
  <c r="AY82" i="1" s="1"/>
  <c r="AQ82" i="1"/>
  <c r="AO82" i="1"/>
  <c r="AO81" i="1" s="1"/>
  <c r="AL82" i="1"/>
  <c r="AL81" i="1" s="1"/>
  <c r="AH82" i="1"/>
  <c r="AE82" i="1"/>
  <c r="X82" i="1"/>
  <c r="AA82" i="1" s="1"/>
  <c r="AA81" i="1" s="1"/>
  <c r="Q82" i="1"/>
  <c r="T82" i="1" s="1"/>
  <c r="M82" i="1"/>
  <c r="J82" i="1"/>
  <c r="I82" i="1"/>
  <c r="I81" i="1" s="1"/>
  <c r="H82" i="1"/>
  <c r="H81" i="1" s="1"/>
  <c r="F82" i="1"/>
  <c r="AX82" i="1" s="1"/>
  <c r="AN81" i="1"/>
  <c r="AM81" i="1"/>
  <c r="AK81" i="1"/>
  <c r="AJ81" i="1"/>
  <c r="AH81" i="1"/>
  <c r="AG81" i="1"/>
  <c r="AF81" i="1"/>
  <c r="AE81" i="1"/>
  <c r="AD81" i="1"/>
  <c r="AC81" i="1"/>
  <c r="Z81" i="1"/>
  <c r="Y81" i="1"/>
  <c r="X81" i="1"/>
  <c r="W81" i="1"/>
  <c r="V81" i="1"/>
  <c r="S81" i="1"/>
  <c r="AU81" i="1" s="1"/>
  <c r="R81" i="1"/>
  <c r="AT81" i="1" s="1"/>
  <c r="P81" i="1"/>
  <c r="AR81" i="1" s="1"/>
  <c r="O81" i="1"/>
  <c r="AQ81" i="1" s="1"/>
  <c r="AX81" i="1" s="1"/>
  <c r="J81" i="1"/>
  <c r="BB81" i="1" s="1"/>
  <c r="G81" i="1"/>
  <c r="AY81" i="1" s="1"/>
  <c r="F81" i="1"/>
  <c r="AU80" i="1"/>
  <c r="AT80" i="1"/>
  <c r="AR80" i="1"/>
  <c r="AY80" i="1" s="1"/>
  <c r="AQ80" i="1"/>
  <c r="AX80" i="1" s="1"/>
  <c r="AO80" i="1"/>
  <c r="AL80" i="1"/>
  <c r="AE80" i="1"/>
  <c r="AE79" i="1" s="1"/>
  <c r="X80" i="1"/>
  <c r="AS80" i="1" s="1"/>
  <c r="Q80" i="1"/>
  <c r="T80" i="1" s="1"/>
  <c r="J80" i="1"/>
  <c r="BB80" i="1" s="1"/>
  <c r="I80" i="1"/>
  <c r="M80" i="1" s="1"/>
  <c r="F80" i="1"/>
  <c r="H80" i="1" s="1"/>
  <c r="AO79" i="1"/>
  <c r="AN79" i="1"/>
  <c r="AM79" i="1"/>
  <c r="AL79" i="1"/>
  <c r="AK79" i="1"/>
  <c r="AJ79" i="1"/>
  <c r="AG79" i="1"/>
  <c r="AF79" i="1"/>
  <c r="AF72" i="1" s="1"/>
  <c r="AD79" i="1"/>
  <c r="AC79" i="1"/>
  <c r="Z79" i="1"/>
  <c r="Y79" i="1"/>
  <c r="X79" i="1"/>
  <c r="W79" i="1"/>
  <c r="V79" i="1"/>
  <c r="S79" i="1"/>
  <c r="AU79" i="1" s="1"/>
  <c r="R79" i="1"/>
  <c r="AT79" i="1" s="1"/>
  <c r="Q79" i="1"/>
  <c r="AS79" i="1" s="1"/>
  <c r="P79" i="1"/>
  <c r="AR79" i="1" s="1"/>
  <c r="O79" i="1"/>
  <c r="AQ79" i="1" s="1"/>
  <c r="I79" i="1"/>
  <c r="G79" i="1"/>
  <c r="AY79" i="1" s="1"/>
  <c r="F79" i="1"/>
  <c r="BB78" i="1"/>
  <c r="BA78" i="1"/>
  <c r="AU78" i="1"/>
  <c r="AT78" i="1"/>
  <c r="AR78" i="1"/>
  <c r="AY78" i="1" s="1"/>
  <c r="AQ78" i="1"/>
  <c r="AL78" i="1"/>
  <c r="AO78" i="1" s="1"/>
  <c r="AO77" i="1" s="1"/>
  <c r="AH78" i="1"/>
  <c r="AE78" i="1"/>
  <c r="X78" i="1"/>
  <c r="AA78" i="1" s="1"/>
  <c r="AA77" i="1" s="1"/>
  <c r="T78" i="1"/>
  <c r="Q78" i="1"/>
  <c r="Q77" i="1" s="1"/>
  <c r="M78" i="1"/>
  <c r="J78" i="1"/>
  <c r="I78" i="1"/>
  <c r="F78" i="1"/>
  <c r="H78" i="1" s="1"/>
  <c r="AN77" i="1"/>
  <c r="AM77" i="1"/>
  <c r="AK77" i="1"/>
  <c r="AK72" i="1" s="1"/>
  <c r="AJ77" i="1"/>
  <c r="AH77" i="1"/>
  <c r="AG77" i="1"/>
  <c r="AF77" i="1"/>
  <c r="AE77" i="1"/>
  <c r="AD77" i="1"/>
  <c r="AC77" i="1"/>
  <c r="AC72" i="1" s="1"/>
  <c r="Z77" i="1"/>
  <c r="Y77" i="1"/>
  <c r="X77" i="1"/>
  <c r="W77" i="1"/>
  <c r="W72" i="1" s="1"/>
  <c r="W71" i="1" s="1"/>
  <c r="V77" i="1"/>
  <c r="S77" i="1"/>
  <c r="AU77" i="1" s="1"/>
  <c r="R77" i="1"/>
  <c r="AT77" i="1" s="1"/>
  <c r="P77" i="1"/>
  <c r="AR77" i="1" s="1"/>
  <c r="AY77" i="1" s="1"/>
  <c r="O77" i="1"/>
  <c r="AQ77" i="1" s="1"/>
  <c r="M77" i="1"/>
  <c r="J77" i="1"/>
  <c r="BB77" i="1" s="1"/>
  <c r="I77" i="1"/>
  <c r="G77" i="1"/>
  <c r="AY76" i="1"/>
  <c r="AX76" i="1"/>
  <c r="AU76" i="1"/>
  <c r="AT76" i="1"/>
  <c r="AS76" i="1"/>
  <c r="AR76" i="1"/>
  <c r="AQ76" i="1"/>
  <c r="AO76" i="1"/>
  <c r="AL76" i="1"/>
  <c r="AE76" i="1"/>
  <c r="AH76" i="1" s="1"/>
  <c r="T76" i="1"/>
  <c r="Q76" i="1"/>
  <c r="J76" i="1"/>
  <c r="BB76" i="1" s="1"/>
  <c r="I76" i="1"/>
  <c r="BA76" i="1" s="1"/>
  <c r="F76" i="1"/>
  <c r="H76" i="1" s="1"/>
  <c r="AY75" i="1"/>
  <c r="AX75" i="1"/>
  <c r="AU75" i="1"/>
  <c r="AT75" i="1"/>
  <c r="AS75" i="1"/>
  <c r="AR75" i="1"/>
  <c r="AQ75" i="1"/>
  <c r="AL75" i="1"/>
  <c r="AO75" i="1" s="1"/>
  <c r="AE75" i="1"/>
  <c r="AH75" i="1" s="1"/>
  <c r="AA75" i="1"/>
  <c r="X75" i="1"/>
  <c r="X73" i="1" s="1"/>
  <c r="X72" i="1" s="1"/>
  <c r="Q75" i="1"/>
  <c r="T75" i="1" s="1"/>
  <c r="J75" i="1"/>
  <c r="BB75" i="1" s="1"/>
  <c r="I75" i="1"/>
  <c r="BA75" i="1" s="1"/>
  <c r="F75" i="1"/>
  <c r="H75" i="1" s="1"/>
  <c r="BA74" i="1"/>
  <c r="AU74" i="1"/>
  <c r="BB74" i="1" s="1"/>
  <c r="AT74" i="1"/>
  <c r="AR74" i="1"/>
  <c r="AY74" i="1" s="1"/>
  <c r="AQ74" i="1"/>
  <c r="AL74" i="1"/>
  <c r="AO74" i="1" s="1"/>
  <c r="AO73" i="1" s="1"/>
  <c r="AO72" i="1" s="1"/>
  <c r="AH74" i="1"/>
  <c r="AE74" i="1"/>
  <c r="AE73" i="1" s="1"/>
  <c r="AE72" i="1" s="1"/>
  <c r="X74" i="1"/>
  <c r="AA74" i="1" s="1"/>
  <c r="AA73" i="1" s="1"/>
  <c r="Q74" i="1"/>
  <c r="Q73" i="1" s="1"/>
  <c r="M74" i="1"/>
  <c r="J74" i="1"/>
  <c r="I74" i="1"/>
  <c r="F74" i="1"/>
  <c r="H74" i="1" s="1"/>
  <c r="AN73" i="1"/>
  <c r="AN72" i="1" s="1"/>
  <c r="AN71" i="1" s="1"/>
  <c r="AM73" i="1"/>
  <c r="AK73" i="1"/>
  <c r="AJ73" i="1"/>
  <c r="AG73" i="1"/>
  <c r="AG72" i="1" s="1"/>
  <c r="AG71" i="1" s="1"/>
  <c r="AF73" i="1"/>
  <c r="AD73" i="1"/>
  <c r="AC73" i="1"/>
  <c r="Z73" i="1"/>
  <c r="Z72" i="1" s="1"/>
  <c r="Y73" i="1"/>
  <c r="W73" i="1"/>
  <c r="V73" i="1"/>
  <c r="S73" i="1"/>
  <c r="S72" i="1" s="1"/>
  <c r="R73" i="1"/>
  <c r="AT73" i="1" s="1"/>
  <c r="P73" i="1"/>
  <c r="AR73" i="1" s="1"/>
  <c r="O73" i="1"/>
  <c r="AQ73" i="1" s="1"/>
  <c r="G73" i="1"/>
  <c r="AY73" i="1" s="1"/>
  <c r="AM72" i="1"/>
  <c r="AJ72" i="1"/>
  <c r="AD72" i="1"/>
  <c r="Y72" i="1"/>
  <c r="V72" i="1"/>
  <c r="P72" i="1"/>
  <c r="G72" i="1"/>
  <c r="AM71" i="1"/>
  <c r="AD71" i="1"/>
  <c r="AC71" i="1"/>
  <c r="P71" i="1"/>
  <c r="AZ70" i="1"/>
  <c r="AV70" i="1"/>
  <c r="BC70" i="1" s="1"/>
  <c r="AU70" i="1"/>
  <c r="BB70" i="1" s="1"/>
  <c r="AT70" i="1"/>
  <c r="BA70" i="1" s="1"/>
  <c r="AS70" i="1"/>
  <c r="AR70" i="1"/>
  <c r="AY70" i="1" s="1"/>
  <c r="AQ70" i="1"/>
  <c r="AX70" i="1" s="1"/>
  <c r="M70" i="1"/>
  <c r="BA69" i="1"/>
  <c r="AU69" i="1"/>
  <c r="AT69" i="1"/>
  <c r="AR69" i="1"/>
  <c r="AY69" i="1" s="1"/>
  <c r="AQ69" i="1"/>
  <c r="AO69" i="1"/>
  <c r="AO68" i="1" s="1"/>
  <c r="AO67" i="1" s="1"/>
  <c r="AL69" i="1"/>
  <c r="AL68" i="1" s="1"/>
  <c r="AL67" i="1" s="1"/>
  <c r="AE69" i="1"/>
  <c r="AS69" i="1" s="1"/>
  <c r="AA69" i="1"/>
  <c r="X69" i="1"/>
  <c r="Q69" i="1"/>
  <c r="T69" i="1" s="1"/>
  <c r="J69" i="1"/>
  <c r="M69" i="1" s="1"/>
  <c r="M68" i="1" s="1"/>
  <c r="M67" i="1" s="1"/>
  <c r="I69" i="1"/>
  <c r="H69" i="1"/>
  <c r="H68" i="1" s="1"/>
  <c r="F69" i="1"/>
  <c r="AX69" i="1" s="1"/>
  <c r="AN68" i="1"/>
  <c r="AM68" i="1"/>
  <c r="AK68" i="1"/>
  <c r="AJ68" i="1"/>
  <c r="AJ67" i="1" s="1"/>
  <c r="AG68" i="1"/>
  <c r="AF68" i="1"/>
  <c r="AD68" i="1"/>
  <c r="AD67" i="1" s="1"/>
  <c r="AC68" i="1"/>
  <c r="AA68" i="1"/>
  <c r="AA67" i="1" s="1"/>
  <c r="Z68" i="1"/>
  <c r="Y68" i="1"/>
  <c r="X68" i="1"/>
  <c r="W68" i="1"/>
  <c r="V68" i="1"/>
  <c r="V67" i="1" s="1"/>
  <c r="S68" i="1"/>
  <c r="AU68" i="1" s="1"/>
  <c r="BB68" i="1" s="1"/>
  <c r="R68" i="1"/>
  <c r="AT68" i="1" s="1"/>
  <c r="P68" i="1"/>
  <c r="P67" i="1" s="1"/>
  <c r="O68" i="1"/>
  <c r="AQ68" i="1" s="1"/>
  <c r="N68" i="1"/>
  <c r="N67" i="1" s="1"/>
  <c r="L68" i="1"/>
  <c r="J68" i="1"/>
  <c r="I68" i="1"/>
  <c r="G68" i="1"/>
  <c r="F68" i="1"/>
  <c r="AX68" i="1" s="1"/>
  <c r="AN67" i="1"/>
  <c r="AM67" i="1"/>
  <c r="AK67" i="1"/>
  <c r="AG67" i="1"/>
  <c r="AF67" i="1"/>
  <c r="AC67" i="1"/>
  <c r="Z67" i="1"/>
  <c r="Y67" i="1"/>
  <c r="X67" i="1"/>
  <c r="W67" i="1"/>
  <c r="S67" i="1"/>
  <c r="AU67" i="1" s="1"/>
  <c r="R67" i="1"/>
  <c r="AT67" i="1" s="1"/>
  <c r="O67" i="1"/>
  <c r="AQ67" i="1" s="1"/>
  <c r="L67" i="1"/>
  <c r="J67" i="1"/>
  <c r="BB67" i="1" s="1"/>
  <c r="G67" i="1"/>
  <c r="F67" i="1"/>
  <c r="AY66" i="1"/>
  <c r="AU66" i="1"/>
  <c r="AT66" i="1"/>
  <c r="AR66" i="1"/>
  <c r="AQ66" i="1"/>
  <c r="AL66" i="1"/>
  <c r="AO66" i="1" s="1"/>
  <c r="AO65" i="1" s="1"/>
  <c r="AO64" i="1" s="1"/>
  <c r="AH66" i="1"/>
  <c r="AE66" i="1"/>
  <c r="AA66" i="1"/>
  <c r="AA65" i="1" s="1"/>
  <c r="AA64" i="1" s="1"/>
  <c r="X66" i="1"/>
  <c r="Q66" i="1"/>
  <c r="T66" i="1" s="1"/>
  <c r="J66" i="1"/>
  <c r="BB66" i="1" s="1"/>
  <c r="I66" i="1"/>
  <c r="BA66" i="1" s="1"/>
  <c r="F66" i="1"/>
  <c r="H66" i="1" s="1"/>
  <c r="AN65" i="1"/>
  <c r="AM65" i="1"/>
  <c r="AM64" i="1" s="1"/>
  <c r="AL65" i="1"/>
  <c r="AK65" i="1"/>
  <c r="AK64" i="1" s="1"/>
  <c r="AJ65" i="1"/>
  <c r="AH65" i="1"/>
  <c r="AG65" i="1"/>
  <c r="AF65" i="1"/>
  <c r="AE65" i="1"/>
  <c r="AE64" i="1" s="1"/>
  <c r="AD65" i="1"/>
  <c r="AD64" i="1" s="1"/>
  <c r="AC65" i="1"/>
  <c r="Z65" i="1"/>
  <c r="Y65" i="1"/>
  <c r="Y64" i="1" s="1"/>
  <c r="X65" i="1"/>
  <c r="W65" i="1"/>
  <c r="W64" i="1" s="1"/>
  <c r="V65" i="1"/>
  <c r="S65" i="1"/>
  <c r="AU65" i="1" s="1"/>
  <c r="R65" i="1"/>
  <c r="AT65" i="1" s="1"/>
  <c r="Q65" i="1"/>
  <c r="AS65" i="1" s="1"/>
  <c r="P65" i="1"/>
  <c r="AR65" i="1" s="1"/>
  <c r="AY65" i="1" s="1"/>
  <c r="O65" i="1"/>
  <c r="AQ65" i="1" s="1"/>
  <c r="N65" i="1"/>
  <c r="L65" i="1"/>
  <c r="L64" i="1" s="1"/>
  <c r="J65" i="1"/>
  <c r="BB65" i="1" s="1"/>
  <c r="I65" i="1"/>
  <c r="G65" i="1"/>
  <c r="F65" i="1"/>
  <c r="AN64" i="1"/>
  <c r="AL64" i="1"/>
  <c r="AJ64" i="1"/>
  <c r="AH64" i="1"/>
  <c r="AG64" i="1"/>
  <c r="AF64" i="1"/>
  <c r="AC64" i="1"/>
  <c r="Z64" i="1"/>
  <c r="X64" i="1"/>
  <c r="V64" i="1"/>
  <c r="S64" i="1"/>
  <c r="AU64" i="1" s="1"/>
  <c r="R64" i="1"/>
  <c r="AT64" i="1" s="1"/>
  <c r="O64" i="1"/>
  <c r="AQ64" i="1" s="1"/>
  <c r="N64" i="1"/>
  <c r="I64" i="1"/>
  <c r="BA64" i="1" s="1"/>
  <c r="G64" i="1"/>
  <c r="F64" i="1"/>
  <c r="AU63" i="1"/>
  <c r="AT63" i="1"/>
  <c r="AR63" i="1"/>
  <c r="AY63" i="1" s="1"/>
  <c r="AQ63" i="1"/>
  <c r="AX63" i="1" s="1"/>
  <c r="AO63" i="1"/>
  <c r="AL63" i="1"/>
  <c r="AE63" i="1"/>
  <c r="AH63" i="1" s="1"/>
  <c r="X63" i="1"/>
  <c r="AA63" i="1" s="1"/>
  <c r="AA60" i="1" s="1"/>
  <c r="T63" i="1"/>
  <c r="Q63" i="1"/>
  <c r="M63" i="1"/>
  <c r="J63" i="1"/>
  <c r="BB63" i="1" s="1"/>
  <c r="I63" i="1"/>
  <c r="BA63" i="1" s="1"/>
  <c r="H63" i="1"/>
  <c r="F63" i="1"/>
  <c r="BB62" i="1"/>
  <c r="AU62" i="1"/>
  <c r="AT62" i="1"/>
  <c r="BA62" i="1" s="1"/>
  <c r="AR62" i="1"/>
  <c r="AY62" i="1" s="1"/>
  <c r="AQ62" i="1"/>
  <c r="AL62" i="1"/>
  <c r="AO62" i="1" s="1"/>
  <c r="AE62" i="1"/>
  <c r="AH62" i="1" s="1"/>
  <c r="AH60" i="1" s="1"/>
  <c r="AA62" i="1"/>
  <c r="X62" i="1"/>
  <c r="T62" i="1"/>
  <c r="AV62" i="1" s="1"/>
  <c r="Q62" i="1"/>
  <c r="M62" i="1"/>
  <c r="J62" i="1"/>
  <c r="I62" i="1"/>
  <c r="F62" i="1"/>
  <c r="H62" i="1" s="1"/>
  <c r="AY61" i="1"/>
  <c r="AU61" i="1"/>
  <c r="BB61" i="1" s="1"/>
  <c r="AT61" i="1"/>
  <c r="BA61" i="1" s="1"/>
  <c r="AR61" i="1"/>
  <c r="AQ61" i="1"/>
  <c r="AL61" i="1"/>
  <c r="AO61" i="1" s="1"/>
  <c r="AO60" i="1" s="1"/>
  <c r="AH61" i="1"/>
  <c r="AE61" i="1"/>
  <c r="T61" i="1"/>
  <c r="T60" i="1" s="1"/>
  <c r="Q61" i="1"/>
  <c r="AS61" i="1" s="1"/>
  <c r="M61" i="1"/>
  <c r="J61" i="1"/>
  <c r="I61" i="1"/>
  <c r="F61" i="1"/>
  <c r="H61" i="1" s="1"/>
  <c r="AN60" i="1"/>
  <c r="AM60" i="1"/>
  <c r="AK60" i="1"/>
  <c r="AJ60" i="1"/>
  <c r="AG60" i="1"/>
  <c r="AF60" i="1"/>
  <c r="AD60" i="1"/>
  <c r="AR60" i="1" s="1"/>
  <c r="AC60" i="1"/>
  <c r="Z60" i="1"/>
  <c r="Y60" i="1"/>
  <c r="X60" i="1"/>
  <c r="V60" i="1"/>
  <c r="S60" i="1"/>
  <c r="AU60" i="1" s="1"/>
  <c r="BB60" i="1" s="1"/>
  <c r="R60" i="1"/>
  <c r="AT60" i="1" s="1"/>
  <c r="Q60" i="1"/>
  <c r="P60" i="1"/>
  <c r="O60" i="1"/>
  <c r="AQ60" i="1" s="1"/>
  <c r="N60" i="1"/>
  <c r="M60" i="1"/>
  <c r="L60" i="1"/>
  <c r="J60" i="1"/>
  <c r="I60" i="1"/>
  <c r="BA60" i="1" s="1"/>
  <c r="G60" i="1"/>
  <c r="AY60" i="1" s="1"/>
  <c r="F60" i="1"/>
  <c r="AX60" i="1" s="1"/>
  <c r="AU59" i="1"/>
  <c r="AT59" i="1"/>
  <c r="AR59" i="1"/>
  <c r="AY59" i="1" s="1"/>
  <c r="AQ59" i="1"/>
  <c r="AO59" i="1"/>
  <c r="AL59" i="1"/>
  <c r="AH59" i="1"/>
  <c r="AE59" i="1"/>
  <c r="AA59" i="1"/>
  <c r="Q59" i="1"/>
  <c r="T59" i="1" s="1"/>
  <c r="M59" i="1"/>
  <c r="J59" i="1"/>
  <c r="BB59" i="1" s="1"/>
  <c r="I59" i="1"/>
  <c r="BA59" i="1" s="1"/>
  <c r="F59" i="1"/>
  <c r="AX59" i="1" s="1"/>
  <c r="AO58" i="1"/>
  <c r="AN58" i="1"/>
  <c r="AM58" i="1"/>
  <c r="AL58" i="1"/>
  <c r="AK58" i="1"/>
  <c r="AJ58" i="1"/>
  <c r="AH58" i="1"/>
  <c r="AG58" i="1"/>
  <c r="AU58" i="1" s="1"/>
  <c r="AF58" i="1"/>
  <c r="AT58" i="1" s="1"/>
  <c r="AE58" i="1"/>
  <c r="AD58" i="1"/>
  <c r="AC58" i="1"/>
  <c r="AA58" i="1"/>
  <c r="X58" i="1"/>
  <c r="V58" i="1"/>
  <c r="Q58" i="1"/>
  <c r="AS58" i="1" s="1"/>
  <c r="P58" i="1"/>
  <c r="AR58" i="1" s="1"/>
  <c r="O58" i="1"/>
  <c r="AQ58" i="1" s="1"/>
  <c r="N58" i="1"/>
  <c r="M58" i="1"/>
  <c r="L58" i="1"/>
  <c r="J58" i="1"/>
  <c r="BB58" i="1" s="1"/>
  <c r="I58" i="1"/>
  <c r="G58" i="1"/>
  <c r="AY58" i="1" s="1"/>
  <c r="F58" i="1"/>
  <c r="AU57" i="1"/>
  <c r="AT57" i="1"/>
  <c r="AR57" i="1"/>
  <c r="AY57" i="1" s="1"/>
  <c r="AQ57" i="1"/>
  <c r="AL57" i="1"/>
  <c r="AO57" i="1" s="1"/>
  <c r="AH57" i="1"/>
  <c r="AE57" i="1"/>
  <c r="AA57" i="1"/>
  <c r="X57" i="1"/>
  <c r="Q57" i="1"/>
  <c r="AS57" i="1" s="1"/>
  <c r="J57" i="1"/>
  <c r="BB57" i="1" s="1"/>
  <c r="I57" i="1"/>
  <c r="BA57" i="1" s="1"/>
  <c r="F57" i="1"/>
  <c r="H57" i="1" s="1"/>
  <c r="AU56" i="1"/>
  <c r="AT56" i="1"/>
  <c r="AR56" i="1"/>
  <c r="AY56" i="1" s="1"/>
  <c r="AQ56" i="1"/>
  <c r="AL56" i="1"/>
  <c r="AO56" i="1" s="1"/>
  <c r="AE56" i="1"/>
  <c r="AH56" i="1" s="1"/>
  <c r="X56" i="1"/>
  <c r="AA56" i="1" s="1"/>
  <c r="Q56" i="1"/>
  <c r="AS56" i="1" s="1"/>
  <c r="J56" i="1"/>
  <c r="BB56" i="1" s="1"/>
  <c r="I56" i="1"/>
  <c r="M56" i="1" s="1"/>
  <c r="F56" i="1"/>
  <c r="H56" i="1" s="1"/>
  <c r="AU55" i="1"/>
  <c r="AT55" i="1"/>
  <c r="AR55" i="1"/>
  <c r="AY55" i="1" s="1"/>
  <c r="AQ55" i="1"/>
  <c r="AL55" i="1"/>
  <c r="AO55" i="1" s="1"/>
  <c r="AE55" i="1"/>
  <c r="AH55" i="1" s="1"/>
  <c r="X55" i="1"/>
  <c r="AA55" i="1" s="1"/>
  <c r="Q55" i="1"/>
  <c r="T55" i="1" s="1"/>
  <c r="J55" i="1"/>
  <c r="BB55" i="1" s="1"/>
  <c r="I55" i="1"/>
  <c r="M55" i="1" s="1"/>
  <c r="F55" i="1"/>
  <c r="AX55" i="1" s="1"/>
  <c r="AU54" i="1"/>
  <c r="AT54" i="1"/>
  <c r="AR54" i="1"/>
  <c r="AY54" i="1" s="1"/>
  <c r="AQ54" i="1"/>
  <c r="AL54" i="1"/>
  <c r="AO54" i="1" s="1"/>
  <c r="AE54" i="1"/>
  <c r="AH54" i="1" s="1"/>
  <c r="X54" i="1"/>
  <c r="AA54" i="1" s="1"/>
  <c r="Q54" i="1"/>
  <c r="T54" i="1" s="1"/>
  <c r="AV54" i="1" s="1"/>
  <c r="J54" i="1"/>
  <c r="BB54" i="1" s="1"/>
  <c r="I54" i="1"/>
  <c r="M54" i="1" s="1"/>
  <c r="F54" i="1"/>
  <c r="AX54" i="1" s="1"/>
  <c r="AU53" i="1"/>
  <c r="AT53" i="1"/>
  <c r="AR53" i="1"/>
  <c r="AY53" i="1" s="1"/>
  <c r="AQ53" i="1"/>
  <c r="AL53" i="1"/>
  <c r="AO53" i="1" s="1"/>
  <c r="AE53" i="1"/>
  <c r="AH53" i="1" s="1"/>
  <c r="X53" i="1"/>
  <c r="AA53" i="1" s="1"/>
  <c r="Q53" i="1"/>
  <c r="T53" i="1" s="1"/>
  <c r="J53" i="1"/>
  <c r="BB53" i="1" s="1"/>
  <c r="I53" i="1"/>
  <c r="BA53" i="1" s="1"/>
  <c r="F53" i="1"/>
  <c r="AX53" i="1" s="1"/>
  <c r="AU52" i="1"/>
  <c r="AT52" i="1"/>
  <c r="AR52" i="1"/>
  <c r="AY52" i="1" s="1"/>
  <c r="AQ52" i="1"/>
  <c r="AL52" i="1"/>
  <c r="AO52" i="1" s="1"/>
  <c r="AE52" i="1"/>
  <c r="AH52" i="1" s="1"/>
  <c r="AH50" i="1" s="1"/>
  <c r="X52" i="1"/>
  <c r="AA52" i="1" s="1"/>
  <c r="Q52" i="1"/>
  <c r="T52" i="1" s="1"/>
  <c r="AV52" i="1" s="1"/>
  <c r="J52" i="1"/>
  <c r="BB52" i="1" s="1"/>
  <c r="I52" i="1"/>
  <c r="BA52" i="1" s="1"/>
  <c r="F52" i="1"/>
  <c r="H52" i="1" s="1"/>
  <c r="AU51" i="1"/>
  <c r="AT51" i="1"/>
  <c r="AR51" i="1"/>
  <c r="AY51" i="1" s="1"/>
  <c r="AQ51" i="1"/>
  <c r="AL51" i="1"/>
  <c r="AO51" i="1" s="1"/>
  <c r="AO50" i="1" s="1"/>
  <c r="AH51" i="1"/>
  <c r="AE51" i="1"/>
  <c r="X51" i="1"/>
  <c r="AA51" i="1" s="1"/>
  <c r="Q51" i="1"/>
  <c r="AS51" i="1" s="1"/>
  <c r="J51" i="1"/>
  <c r="BB51" i="1" s="1"/>
  <c r="I51" i="1"/>
  <c r="BA51" i="1" s="1"/>
  <c r="F51" i="1"/>
  <c r="H51" i="1" s="1"/>
  <c r="AN50" i="1"/>
  <c r="AM50" i="1"/>
  <c r="AL50" i="1"/>
  <c r="AK50" i="1"/>
  <c r="AJ50" i="1"/>
  <c r="AG50" i="1"/>
  <c r="AF50" i="1"/>
  <c r="AE50" i="1"/>
  <c r="AD50" i="1"/>
  <c r="AC50" i="1"/>
  <c r="Z50" i="1"/>
  <c r="Y50" i="1"/>
  <c r="X50" i="1"/>
  <c r="W50" i="1"/>
  <c r="V50" i="1"/>
  <c r="S50" i="1"/>
  <c r="AU50" i="1" s="1"/>
  <c r="R50" i="1"/>
  <c r="AT50" i="1" s="1"/>
  <c r="Q50" i="1"/>
  <c r="AS50" i="1" s="1"/>
  <c r="P50" i="1"/>
  <c r="AR50" i="1" s="1"/>
  <c r="O50" i="1"/>
  <c r="AQ50" i="1" s="1"/>
  <c r="J50" i="1"/>
  <c r="BB50" i="1" s="1"/>
  <c r="I50" i="1"/>
  <c r="M50" i="1" s="1"/>
  <c r="G50" i="1"/>
  <c r="AY50" i="1" s="1"/>
  <c r="F50" i="1"/>
  <c r="AX50" i="1" s="1"/>
  <c r="AU49" i="1"/>
  <c r="AT49" i="1"/>
  <c r="AR49" i="1"/>
  <c r="AY49" i="1" s="1"/>
  <c r="AQ49" i="1"/>
  <c r="AL49" i="1"/>
  <c r="AO49" i="1" s="1"/>
  <c r="AO48" i="1" s="1"/>
  <c r="AE49" i="1"/>
  <c r="AH49" i="1" s="1"/>
  <c r="AH48" i="1" s="1"/>
  <c r="AH45" i="1" s="1"/>
  <c r="X49" i="1"/>
  <c r="AA49" i="1" s="1"/>
  <c r="AA48" i="1" s="1"/>
  <c r="Q49" i="1"/>
  <c r="T49" i="1" s="1"/>
  <c r="J49" i="1"/>
  <c r="BB49" i="1" s="1"/>
  <c r="I49" i="1"/>
  <c r="BA49" i="1" s="1"/>
  <c r="F49" i="1"/>
  <c r="H49" i="1" s="1"/>
  <c r="AN48" i="1"/>
  <c r="AM48" i="1"/>
  <c r="AL48" i="1"/>
  <c r="AK48" i="1"/>
  <c r="AJ48" i="1"/>
  <c r="AG48" i="1"/>
  <c r="AF48" i="1"/>
  <c r="AE48" i="1"/>
  <c r="AD48" i="1"/>
  <c r="AC48" i="1"/>
  <c r="X48" i="1"/>
  <c r="V48" i="1"/>
  <c r="S48" i="1"/>
  <c r="AU48" i="1" s="1"/>
  <c r="R48" i="1"/>
  <c r="AT48" i="1" s="1"/>
  <c r="Q48" i="1"/>
  <c r="AS48" i="1" s="1"/>
  <c r="P48" i="1"/>
  <c r="AR48" i="1" s="1"/>
  <c r="O48" i="1"/>
  <c r="AQ48" i="1" s="1"/>
  <c r="J48" i="1"/>
  <c r="I48" i="1"/>
  <c r="BA48" i="1" s="1"/>
  <c r="G48" i="1"/>
  <c r="AY48" i="1" s="1"/>
  <c r="F48" i="1"/>
  <c r="AU47" i="1"/>
  <c r="AT47" i="1"/>
  <c r="AR47" i="1"/>
  <c r="AY47" i="1" s="1"/>
  <c r="AQ47" i="1"/>
  <c r="AL47" i="1"/>
  <c r="AO47" i="1" s="1"/>
  <c r="AO46" i="1" s="1"/>
  <c r="AO45" i="1" s="1"/>
  <c r="AH47" i="1"/>
  <c r="AE47" i="1"/>
  <c r="AA47" i="1"/>
  <c r="X47" i="1"/>
  <c r="Q47" i="1"/>
  <c r="T47" i="1" s="1"/>
  <c r="J47" i="1"/>
  <c r="BB47" i="1" s="1"/>
  <c r="I47" i="1"/>
  <c r="M47" i="1" s="1"/>
  <c r="F47" i="1"/>
  <c r="H47" i="1" s="1"/>
  <c r="AN46" i="1"/>
  <c r="AM46" i="1"/>
  <c r="AL46" i="1"/>
  <c r="AK46" i="1"/>
  <c r="AJ46" i="1"/>
  <c r="AH46" i="1"/>
  <c r="AG46" i="1"/>
  <c r="AF46" i="1"/>
  <c r="AE46" i="1"/>
  <c r="AD46" i="1"/>
  <c r="AC46" i="1"/>
  <c r="AA46" i="1"/>
  <c r="Z46" i="1"/>
  <c r="Y46" i="1"/>
  <c r="X46" i="1"/>
  <c r="W46" i="1"/>
  <c r="V46" i="1"/>
  <c r="AQ46" i="1" s="1"/>
  <c r="S46" i="1"/>
  <c r="AU46" i="1" s="1"/>
  <c r="R46" i="1"/>
  <c r="AT46" i="1" s="1"/>
  <c r="Q46" i="1"/>
  <c r="AS46" i="1" s="1"/>
  <c r="P46" i="1"/>
  <c r="AR46" i="1" s="1"/>
  <c r="J46" i="1"/>
  <c r="BB46" i="1" s="1"/>
  <c r="I46" i="1"/>
  <c r="M46" i="1" s="1"/>
  <c r="G46" i="1"/>
  <c r="F46" i="1"/>
  <c r="AX46" i="1" s="1"/>
  <c r="AN45" i="1"/>
  <c r="AM45" i="1"/>
  <c r="AK45" i="1"/>
  <c r="AJ45" i="1"/>
  <c r="AG45" i="1"/>
  <c r="AF45" i="1"/>
  <c r="AD45" i="1"/>
  <c r="AC45" i="1"/>
  <c r="Z45" i="1"/>
  <c r="Y45" i="1"/>
  <c r="X45" i="1"/>
  <c r="W45" i="1"/>
  <c r="V45" i="1"/>
  <c r="S45" i="1"/>
  <c r="AU45" i="1" s="1"/>
  <c r="R45" i="1"/>
  <c r="AT45" i="1" s="1"/>
  <c r="Q45" i="1"/>
  <c r="P45" i="1"/>
  <c r="AR45" i="1" s="1"/>
  <c r="O45" i="1"/>
  <c r="AQ45" i="1" s="1"/>
  <c r="J45" i="1"/>
  <c r="BB45" i="1" s="1"/>
  <c r="I45" i="1"/>
  <c r="M45" i="1" s="1"/>
  <c r="G45" i="1"/>
  <c r="AY45" i="1" s="1"/>
  <c r="F45" i="1"/>
  <c r="AU44" i="1"/>
  <c r="AT44" i="1"/>
  <c r="AR44" i="1"/>
  <c r="AY44" i="1" s="1"/>
  <c r="AQ44" i="1"/>
  <c r="AO44" i="1"/>
  <c r="AL44" i="1"/>
  <c r="AH44" i="1"/>
  <c r="AE44" i="1"/>
  <c r="X44" i="1"/>
  <c r="AA44" i="1" s="1"/>
  <c r="Q44" i="1"/>
  <c r="T44" i="1" s="1"/>
  <c r="AV44" i="1" s="1"/>
  <c r="J44" i="1"/>
  <c r="BB44" i="1" s="1"/>
  <c r="I44" i="1"/>
  <c r="M44" i="1" s="1"/>
  <c r="F44" i="1"/>
  <c r="AX44" i="1" s="1"/>
  <c r="AU43" i="1"/>
  <c r="AT43" i="1"/>
  <c r="AR43" i="1"/>
  <c r="AY43" i="1" s="1"/>
  <c r="AQ43" i="1"/>
  <c r="AL43" i="1"/>
  <c r="AO43" i="1" s="1"/>
  <c r="AE43" i="1"/>
  <c r="AH43" i="1" s="1"/>
  <c r="X43" i="1"/>
  <c r="AA43" i="1" s="1"/>
  <c r="Q43" i="1"/>
  <c r="T43" i="1" s="1"/>
  <c r="AV43" i="1" s="1"/>
  <c r="M43" i="1"/>
  <c r="J43" i="1"/>
  <c r="BB43" i="1" s="1"/>
  <c r="I43" i="1"/>
  <c r="BA43" i="1" s="1"/>
  <c r="F43" i="1"/>
  <c r="AX43" i="1" s="1"/>
  <c r="AU42" i="1"/>
  <c r="AT42" i="1"/>
  <c r="AR42" i="1"/>
  <c r="AY42" i="1" s="1"/>
  <c r="AQ42" i="1"/>
  <c r="AL42" i="1"/>
  <c r="AO42" i="1" s="1"/>
  <c r="AE42" i="1"/>
  <c r="AH42" i="1" s="1"/>
  <c r="AA42" i="1"/>
  <c r="X42" i="1"/>
  <c r="Q42" i="1"/>
  <c r="T42" i="1" s="1"/>
  <c r="AV42" i="1" s="1"/>
  <c r="J42" i="1"/>
  <c r="BB42" i="1" s="1"/>
  <c r="I42" i="1"/>
  <c r="BA42" i="1" s="1"/>
  <c r="F42" i="1"/>
  <c r="H42" i="1" s="1"/>
  <c r="AU41" i="1"/>
  <c r="AT41" i="1"/>
  <c r="AR41" i="1"/>
  <c r="AY41" i="1" s="1"/>
  <c r="AL41" i="1"/>
  <c r="AO41" i="1" s="1"/>
  <c r="AO40" i="1" s="1"/>
  <c r="AE41" i="1"/>
  <c r="AH41" i="1" s="1"/>
  <c r="X41" i="1"/>
  <c r="AA41" i="1" s="1"/>
  <c r="AA40" i="1" s="1"/>
  <c r="O41" i="1"/>
  <c r="AQ41" i="1" s="1"/>
  <c r="J41" i="1"/>
  <c r="BB41" i="1" s="1"/>
  <c r="I41" i="1"/>
  <c r="M41" i="1" s="1"/>
  <c r="AN40" i="1"/>
  <c r="AM40" i="1"/>
  <c r="AL40" i="1"/>
  <c r="AK40" i="1"/>
  <c r="AJ40" i="1"/>
  <c r="AG40" i="1"/>
  <c r="AF40" i="1"/>
  <c r="AE40" i="1"/>
  <c r="AD40" i="1"/>
  <c r="AC40" i="1"/>
  <c r="Z40" i="1"/>
  <c r="Y40" i="1"/>
  <c r="X40" i="1"/>
  <c r="W40" i="1"/>
  <c r="V40" i="1"/>
  <c r="S40" i="1"/>
  <c r="AU40" i="1" s="1"/>
  <c r="R40" i="1"/>
  <c r="AT40" i="1" s="1"/>
  <c r="P40" i="1"/>
  <c r="AR40" i="1" s="1"/>
  <c r="O40" i="1"/>
  <c r="AQ40" i="1" s="1"/>
  <c r="J40" i="1"/>
  <c r="I40" i="1"/>
  <c r="M40" i="1" s="1"/>
  <c r="G40" i="1"/>
  <c r="AU39" i="1"/>
  <c r="AT39" i="1"/>
  <c r="AR39" i="1"/>
  <c r="AY39" i="1" s="1"/>
  <c r="AQ39" i="1"/>
  <c r="AL39" i="1"/>
  <c r="AO39" i="1" s="1"/>
  <c r="AO37" i="1" s="1"/>
  <c r="AE39" i="1"/>
  <c r="AH39" i="1" s="1"/>
  <c r="X39" i="1"/>
  <c r="AA39" i="1" s="1"/>
  <c r="Q39" i="1"/>
  <c r="T39" i="1" s="1"/>
  <c r="J39" i="1"/>
  <c r="BB39" i="1" s="1"/>
  <c r="I39" i="1"/>
  <c r="BA39" i="1" s="1"/>
  <c r="F39" i="1"/>
  <c r="H39" i="1" s="1"/>
  <c r="AU38" i="1"/>
  <c r="AT38" i="1"/>
  <c r="AR38" i="1"/>
  <c r="AY38" i="1" s="1"/>
  <c r="AQ38" i="1"/>
  <c r="AO38" i="1"/>
  <c r="AL38" i="1"/>
  <c r="AE38" i="1"/>
  <c r="AH38" i="1" s="1"/>
  <c r="AH37" i="1" s="1"/>
  <c r="X38" i="1"/>
  <c r="AA38" i="1" s="1"/>
  <c r="AA37" i="1" s="1"/>
  <c r="AA36" i="1" s="1"/>
  <c r="Q38" i="1"/>
  <c r="AS38" i="1" s="1"/>
  <c r="J38" i="1"/>
  <c r="BB38" i="1" s="1"/>
  <c r="I38" i="1"/>
  <c r="BA38" i="1" s="1"/>
  <c r="F38" i="1"/>
  <c r="H38" i="1" s="1"/>
  <c r="AN37" i="1"/>
  <c r="AM37" i="1"/>
  <c r="AL37" i="1"/>
  <c r="AK37" i="1"/>
  <c r="AJ37" i="1"/>
  <c r="AG37" i="1"/>
  <c r="AF37" i="1"/>
  <c r="AE37" i="1"/>
  <c r="AD37" i="1"/>
  <c r="AC37" i="1"/>
  <c r="Z37" i="1"/>
  <c r="Y37" i="1"/>
  <c r="X37" i="1"/>
  <c r="W37" i="1"/>
  <c r="V37" i="1"/>
  <c r="S37" i="1"/>
  <c r="AU37" i="1" s="1"/>
  <c r="R37" i="1"/>
  <c r="AT37" i="1" s="1"/>
  <c r="Q37" i="1"/>
  <c r="AS37" i="1" s="1"/>
  <c r="P37" i="1"/>
  <c r="AR37" i="1" s="1"/>
  <c r="O37" i="1"/>
  <c r="AQ37" i="1" s="1"/>
  <c r="J37" i="1"/>
  <c r="I37" i="1"/>
  <c r="M37" i="1" s="1"/>
  <c r="G37" i="1"/>
  <c r="F37" i="1"/>
  <c r="AW36" i="1"/>
  <c r="AN36" i="1"/>
  <c r="AM36" i="1"/>
  <c r="AL36" i="1"/>
  <c r="AK36" i="1"/>
  <c r="AJ36" i="1"/>
  <c r="AG36" i="1"/>
  <c r="AF36" i="1"/>
  <c r="AE36" i="1"/>
  <c r="AD36" i="1"/>
  <c r="AC36" i="1"/>
  <c r="Z36" i="1"/>
  <c r="Y36" i="1"/>
  <c r="X36" i="1"/>
  <c r="W36" i="1"/>
  <c r="V36" i="1"/>
  <c r="S36" i="1"/>
  <c r="AU36" i="1" s="1"/>
  <c r="R36" i="1"/>
  <c r="AT36" i="1" s="1"/>
  <c r="P36" i="1"/>
  <c r="AR36" i="1" s="1"/>
  <c r="O36" i="1"/>
  <c r="AQ36" i="1" s="1"/>
  <c r="N36" i="1"/>
  <c r="J36" i="1"/>
  <c r="I36" i="1"/>
  <c r="M36" i="1" s="1"/>
  <c r="G36" i="1"/>
  <c r="AU35" i="1"/>
  <c r="AT35" i="1"/>
  <c r="AR35" i="1"/>
  <c r="AY35" i="1" s="1"/>
  <c r="AQ35" i="1"/>
  <c r="AL35" i="1"/>
  <c r="AO35" i="1" s="1"/>
  <c r="AO34" i="1" s="1"/>
  <c r="AE35" i="1"/>
  <c r="AH35" i="1" s="1"/>
  <c r="AH34" i="1" s="1"/>
  <c r="X35" i="1"/>
  <c r="AA35" i="1" s="1"/>
  <c r="AA34" i="1" s="1"/>
  <c r="Q35" i="1"/>
  <c r="T35" i="1" s="1"/>
  <c r="J35" i="1"/>
  <c r="BB35" i="1" s="1"/>
  <c r="I35" i="1"/>
  <c r="M35" i="1" s="1"/>
  <c r="F35" i="1"/>
  <c r="AX35" i="1" s="1"/>
  <c r="AN34" i="1"/>
  <c r="AM34" i="1"/>
  <c r="AL34" i="1"/>
  <c r="AK34" i="1"/>
  <c r="AJ34" i="1"/>
  <c r="AG34" i="1"/>
  <c r="AF34" i="1"/>
  <c r="AE34" i="1"/>
  <c r="AD34" i="1"/>
  <c r="AC34" i="1"/>
  <c r="Z34" i="1"/>
  <c r="Y34" i="1"/>
  <c r="X34" i="1"/>
  <c r="W34" i="1"/>
  <c r="V34" i="1"/>
  <c r="S34" i="1"/>
  <c r="AU34" i="1" s="1"/>
  <c r="R34" i="1"/>
  <c r="AT34" i="1" s="1"/>
  <c r="Q34" i="1"/>
  <c r="AS34" i="1" s="1"/>
  <c r="P34" i="1"/>
  <c r="AR34" i="1" s="1"/>
  <c r="O34" i="1"/>
  <c r="AQ34" i="1" s="1"/>
  <c r="J34" i="1"/>
  <c r="BB34" i="1" s="1"/>
  <c r="I34" i="1"/>
  <c r="G34" i="1"/>
  <c r="AY34" i="1" s="1"/>
  <c r="F34" i="1"/>
  <c r="AU33" i="1"/>
  <c r="AT33" i="1"/>
  <c r="AR33" i="1"/>
  <c r="AY33" i="1" s="1"/>
  <c r="AQ33" i="1"/>
  <c r="AL33" i="1"/>
  <c r="AO33" i="1" s="1"/>
  <c r="AO32" i="1" s="1"/>
  <c r="AE33" i="1"/>
  <c r="AH33" i="1" s="1"/>
  <c r="AH32" i="1" s="1"/>
  <c r="X33" i="1"/>
  <c r="AA33" i="1" s="1"/>
  <c r="AA32" i="1" s="1"/>
  <c r="Q33" i="1"/>
  <c r="T33" i="1" s="1"/>
  <c r="J33" i="1"/>
  <c r="BB33" i="1" s="1"/>
  <c r="I33" i="1"/>
  <c r="M33" i="1" s="1"/>
  <c r="F33" i="1"/>
  <c r="H33" i="1" s="1"/>
  <c r="AN32" i="1"/>
  <c r="AM32" i="1"/>
  <c r="AL32" i="1"/>
  <c r="AK32" i="1"/>
  <c r="AJ32" i="1"/>
  <c r="AG32" i="1"/>
  <c r="AF32" i="1"/>
  <c r="AE32" i="1"/>
  <c r="AD32" i="1"/>
  <c r="AC32" i="1"/>
  <c r="Z32" i="1"/>
  <c r="Y32" i="1"/>
  <c r="X32" i="1"/>
  <c r="W32" i="1"/>
  <c r="V32" i="1"/>
  <c r="S32" i="1"/>
  <c r="AU32" i="1" s="1"/>
  <c r="R32" i="1"/>
  <c r="AT32" i="1" s="1"/>
  <c r="Q32" i="1"/>
  <c r="AS32" i="1" s="1"/>
  <c r="P32" i="1"/>
  <c r="AR32" i="1" s="1"/>
  <c r="O32" i="1"/>
  <c r="AQ32" i="1" s="1"/>
  <c r="J32" i="1"/>
  <c r="BB32" i="1" s="1"/>
  <c r="I32" i="1"/>
  <c r="M32" i="1" s="1"/>
  <c r="G32" i="1"/>
  <c r="AY32" i="1" s="1"/>
  <c r="F32" i="1"/>
  <c r="AX32" i="1" s="1"/>
  <c r="AU31" i="1"/>
  <c r="AT31" i="1"/>
  <c r="AR31" i="1"/>
  <c r="AY31" i="1" s="1"/>
  <c r="AQ31" i="1"/>
  <c r="AL31" i="1"/>
  <c r="AO31" i="1" s="1"/>
  <c r="AE31" i="1"/>
  <c r="AH31" i="1" s="1"/>
  <c r="X31" i="1"/>
  <c r="AA31" i="1" s="1"/>
  <c r="Q31" i="1"/>
  <c r="AS31" i="1" s="1"/>
  <c r="J31" i="1"/>
  <c r="BB31" i="1" s="1"/>
  <c r="I31" i="1"/>
  <c r="BA31" i="1" s="1"/>
  <c r="F31" i="1"/>
  <c r="H31" i="1" s="1"/>
  <c r="AU30" i="1"/>
  <c r="AT30" i="1"/>
  <c r="AR30" i="1"/>
  <c r="AY30" i="1" s="1"/>
  <c r="AQ30" i="1"/>
  <c r="AL30" i="1"/>
  <c r="AO30" i="1" s="1"/>
  <c r="AE30" i="1"/>
  <c r="AH30" i="1" s="1"/>
  <c r="AH29" i="1" s="1"/>
  <c r="X30" i="1"/>
  <c r="AA30" i="1" s="1"/>
  <c r="AA29" i="1" s="1"/>
  <c r="Q30" i="1"/>
  <c r="AS30" i="1" s="1"/>
  <c r="J30" i="1"/>
  <c r="BB30" i="1" s="1"/>
  <c r="I30" i="1"/>
  <c r="M30" i="1" s="1"/>
  <c r="H30" i="1"/>
  <c r="K30" i="1" s="1"/>
  <c r="F30" i="1"/>
  <c r="AX30" i="1" s="1"/>
  <c r="AN29" i="1"/>
  <c r="AM29" i="1"/>
  <c r="AL29" i="1"/>
  <c r="AK29" i="1"/>
  <c r="AJ29" i="1"/>
  <c r="AG29" i="1"/>
  <c r="AF29" i="1"/>
  <c r="AE29" i="1"/>
  <c r="AD29" i="1"/>
  <c r="AC29" i="1"/>
  <c r="Z29" i="1"/>
  <c r="Y29" i="1"/>
  <c r="X29" i="1"/>
  <c r="W29" i="1"/>
  <c r="V29" i="1"/>
  <c r="S29" i="1"/>
  <c r="AU29" i="1" s="1"/>
  <c r="R29" i="1"/>
  <c r="AT29" i="1" s="1"/>
  <c r="Q29" i="1"/>
  <c r="AS29" i="1" s="1"/>
  <c r="P29" i="1"/>
  <c r="AR29" i="1" s="1"/>
  <c r="O29" i="1"/>
  <c r="AQ29" i="1" s="1"/>
  <c r="J29" i="1"/>
  <c r="BB29" i="1" s="1"/>
  <c r="I29" i="1"/>
  <c r="M29" i="1" s="1"/>
  <c r="G29" i="1"/>
  <c r="AY29" i="1" s="1"/>
  <c r="F29" i="1"/>
  <c r="AX29" i="1" s="1"/>
  <c r="AU28" i="1"/>
  <c r="AT28" i="1"/>
  <c r="AR28" i="1"/>
  <c r="AY28" i="1" s="1"/>
  <c r="AQ28" i="1"/>
  <c r="AL28" i="1"/>
  <c r="AO28" i="1" s="1"/>
  <c r="AO26" i="1" s="1"/>
  <c r="AE28" i="1"/>
  <c r="AH28" i="1" s="1"/>
  <c r="X28" i="1"/>
  <c r="AA28" i="1" s="1"/>
  <c r="Q28" i="1"/>
  <c r="T28" i="1" s="1"/>
  <c r="J28" i="1"/>
  <c r="BB28" i="1" s="1"/>
  <c r="I28" i="1"/>
  <c r="BA28" i="1" s="1"/>
  <c r="F28" i="1"/>
  <c r="H28" i="1" s="1"/>
  <c r="AU27" i="1"/>
  <c r="AT27" i="1"/>
  <c r="AR27" i="1"/>
  <c r="AY27" i="1" s="1"/>
  <c r="AQ27" i="1"/>
  <c r="AO27" i="1"/>
  <c r="AL27" i="1"/>
  <c r="AE27" i="1"/>
  <c r="AH27" i="1" s="1"/>
  <c r="AH26" i="1" s="1"/>
  <c r="AH25" i="1" s="1"/>
  <c r="X27" i="1"/>
  <c r="AA27" i="1" s="1"/>
  <c r="AA26" i="1" s="1"/>
  <c r="AA25" i="1" s="1"/>
  <c r="Q27" i="1"/>
  <c r="AS27" i="1" s="1"/>
  <c r="J27" i="1"/>
  <c r="BB27" i="1" s="1"/>
  <c r="I27" i="1"/>
  <c r="M27" i="1" s="1"/>
  <c r="F27" i="1"/>
  <c r="H27" i="1" s="1"/>
  <c r="AN26" i="1"/>
  <c r="AM26" i="1"/>
  <c r="AL26" i="1"/>
  <c r="AK26" i="1"/>
  <c r="AJ26" i="1"/>
  <c r="AG26" i="1"/>
  <c r="AF26" i="1"/>
  <c r="AE26" i="1"/>
  <c r="AD26" i="1"/>
  <c r="AC26" i="1"/>
  <c r="Z26" i="1"/>
  <c r="Y26" i="1"/>
  <c r="X26" i="1"/>
  <c r="W26" i="1"/>
  <c r="V26" i="1"/>
  <c r="S26" i="1"/>
  <c r="AU26" i="1" s="1"/>
  <c r="R26" i="1"/>
  <c r="AT26" i="1" s="1"/>
  <c r="Q26" i="1"/>
  <c r="AS26" i="1" s="1"/>
  <c r="P26" i="1"/>
  <c r="AR26" i="1" s="1"/>
  <c r="O26" i="1"/>
  <c r="AQ26" i="1" s="1"/>
  <c r="J26" i="1"/>
  <c r="I26" i="1"/>
  <c r="M26" i="1" s="1"/>
  <c r="G26" i="1"/>
  <c r="F26" i="1"/>
  <c r="AN25" i="1"/>
  <c r="AM25" i="1"/>
  <c r="AL25" i="1"/>
  <c r="AK25" i="1"/>
  <c r="AJ25" i="1"/>
  <c r="AG25" i="1"/>
  <c r="AF25" i="1"/>
  <c r="AE25" i="1"/>
  <c r="AD25" i="1"/>
  <c r="AC25" i="1"/>
  <c r="Z25" i="1"/>
  <c r="Y25" i="1"/>
  <c r="X25" i="1"/>
  <c r="W25" i="1"/>
  <c r="V25" i="1"/>
  <c r="S25" i="1"/>
  <c r="AU25" i="1" s="1"/>
  <c r="R25" i="1"/>
  <c r="AT25" i="1" s="1"/>
  <c r="Q25" i="1"/>
  <c r="AS25" i="1" s="1"/>
  <c r="P25" i="1"/>
  <c r="AR25" i="1" s="1"/>
  <c r="O25" i="1"/>
  <c r="AQ25" i="1" s="1"/>
  <c r="J25" i="1"/>
  <c r="I25" i="1"/>
  <c r="M25" i="1" s="1"/>
  <c r="G25" i="1"/>
  <c r="F25" i="1"/>
  <c r="AU24" i="1"/>
  <c r="AT24" i="1"/>
  <c r="AR24" i="1"/>
  <c r="AY24" i="1" s="1"/>
  <c r="AQ24" i="1"/>
  <c r="AL24" i="1"/>
  <c r="AO24" i="1" s="1"/>
  <c r="AO23" i="1" s="1"/>
  <c r="AE24" i="1"/>
  <c r="AH24" i="1" s="1"/>
  <c r="AH23" i="1" s="1"/>
  <c r="X24" i="1"/>
  <c r="AA24" i="1" s="1"/>
  <c r="AA23" i="1" s="1"/>
  <c r="Q24" i="1"/>
  <c r="T24" i="1" s="1"/>
  <c r="J24" i="1"/>
  <c r="BB24" i="1" s="1"/>
  <c r="I24" i="1"/>
  <c r="M24" i="1" s="1"/>
  <c r="F24" i="1"/>
  <c r="AX24" i="1" s="1"/>
  <c r="AN23" i="1"/>
  <c r="AM23" i="1"/>
  <c r="AL23" i="1"/>
  <c r="AK23" i="1"/>
  <c r="AJ23" i="1"/>
  <c r="AG23" i="1"/>
  <c r="AF23" i="1"/>
  <c r="AE23" i="1"/>
  <c r="AD23" i="1"/>
  <c r="AC23" i="1"/>
  <c r="X23" i="1"/>
  <c r="V23" i="1"/>
  <c r="S23" i="1"/>
  <c r="AU23" i="1" s="1"/>
  <c r="R23" i="1"/>
  <c r="AT23" i="1" s="1"/>
  <c r="Q23" i="1"/>
  <c r="AS23" i="1" s="1"/>
  <c r="P23" i="1"/>
  <c r="AR23" i="1" s="1"/>
  <c r="O23" i="1"/>
  <c r="AQ23" i="1" s="1"/>
  <c r="J23" i="1"/>
  <c r="I23" i="1"/>
  <c r="G23" i="1"/>
  <c r="AY23" i="1" s="1"/>
  <c r="F23" i="1"/>
  <c r="AX23" i="1" s="1"/>
  <c r="AU22" i="1"/>
  <c r="AT22" i="1"/>
  <c r="AR22" i="1"/>
  <c r="AY22" i="1" s="1"/>
  <c r="AQ22" i="1"/>
  <c r="AL22" i="1"/>
  <c r="AO22" i="1" s="1"/>
  <c r="AO21" i="1" s="1"/>
  <c r="AE22" i="1"/>
  <c r="AH22" i="1" s="1"/>
  <c r="AH21" i="1" s="1"/>
  <c r="X22" i="1"/>
  <c r="AA22" i="1" s="1"/>
  <c r="AA21" i="1" s="1"/>
  <c r="Q22" i="1"/>
  <c r="T22" i="1" s="1"/>
  <c r="J22" i="1"/>
  <c r="BB22" i="1" s="1"/>
  <c r="I22" i="1"/>
  <c r="BA22" i="1" s="1"/>
  <c r="F22" i="1"/>
  <c r="H22" i="1" s="1"/>
  <c r="AN21" i="1"/>
  <c r="AM21" i="1"/>
  <c r="AL21" i="1"/>
  <c r="AK21" i="1"/>
  <c r="AJ21" i="1"/>
  <c r="AG21" i="1"/>
  <c r="AF21" i="1"/>
  <c r="AE21" i="1"/>
  <c r="AD21" i="1"/>
  <c r="AC21" i="1"/>
  <c r="Z21" i="1"/>
  <c r="Y21" i="1"/>
  <c r="X21" i="1"/>
  <c r="W21" i="1"/>
  <c r="V21" i="1"/>
  <c r="S21" i="1"/>
  <c r="AU21" i="1" s="1"/>
  <c r="R21" i="1"/>
  <c r="AT21" i="1" s="1"/>
  <c r="Q21" i="1"/>
  <c r="AS21" i="1" s="1"/>
  <c r="P21" i="1"/>
  <c r="AR21" i="1" s="1"/>
  <c r="O21" i="1"/>
  <c r="AQ21" i="1" s="1"/>
  <c r="J21" i="1"/>
  <c r="BB21" i="1" s="1"/>
  <c r="I21" i="1"/>
  <c r="M21" i="1" s="1"/>
  <c r="G21" i="1"/>
  <c r="F21" i="1"/>
  <c r="AX21" i="1" s="1"/>
  <c r="AU20" i="1"/>
  <c r="AT20" i="1"/>
  <c r="AR20" i="1"/>
  <c r="AY20" i="1" s="1"/>
  <c r="AQ20" i="1"/>
  <c r="AO20" i="1"/>
  <c r="AL20" i="1"/>
  <c r="AE20" i="1"/>
  <c r="AH20" i="1" s="1"/>
  <c r="AH19" i="1" s="1"/>
  <c r="AH18" i="1" s="1"/>
  <c r="Q20" i="1"/>
  <c r="AS20" i="1" s="1"/>
  <c r="M20" i="1"/>
  <c r="J20" i="1"/>
  <c r="BB20" i="1" s="1"/>
  <c r="I20" i="1"/>
  <c r="BA20" i="1" s="1"/>
  <c r="F20" i="1"/>
  <c r="AX20" i="1" s="1"/>
  <c r="AO19" i="1"/>
  <c r="AN19" i="1"/>
  <c r="AM19" i="1"/>
  <c r="AL19" i="1"/>
  <c r="AK19" i="1"/>
  <c r="AK18" i="1" s="1"/>
  <c r="AJ19" i="1"/>
  <c r="AG19" i="1"/>
  <c r="AU19" i="1" s="1"/>
  <c r="AF19" i="1"/>
  <c r="AE19" i="1"/>
  <c r="AD19" i="1"/>
  <c r="AD18" i="1" s="1"/>
  <c r="AD12" i="1" s="1"/>
  <c r="AC19" i="1"/>
  <c r="AQ19" i="1" s="1"/>
  <c r="AA19" i="1"/>
  <c r="X19" i="1"/>
  <c r="V19" i="1"/>
  <c r="S19" i="1"/>
  <c r="R19" i="1"/>
  <c r="AT19" i="1" s="1"/>
  <c r="Q19" i="1"/>
  <c r="AS19" i="1" s="1"/>
  <c r="P19" i="1"/>
  <c r="AR19" i="1" s="1"/>
  <c r="AY19" i="1" s="1"/>
  <c r="O19" i="1"/>
  <c r="J19" i="1"/>
  <c r="I19" i="1"/>
  <c r="M19" i="1" s="1"/>
  <c r="G19" i="1"/>
  <c r="AO18" i="1"/>
  <c r="AN18" i="1"/>
  <c r="AM18" i="1"/>
  <c r="AL18" i="1"/>
  <c r="AJ18" i="1"/>
  <c r="AG18" i="1"/>
  <c r="AF18" i="1"/>
  <c r="AE18" i="1"/>
  <c r="AA18" i="1"/>
  <c r="Z18" i="1"/>
  <c r="Y18" i="1"/>
  <c r="X18" i="1"/>
  <c r="W18" i="1"/>
  <c r="V18" i="1"/>
  <c r="S18" i="1"/>
  <c r="AU18" i="1" s="1"/>
  <c r="R18" i="1"/>
  <c r="AT18" i="1" s="1"/>
  <c r="Q18" i="1"/>
  <c r="AS18" i="1" s="1"/>
  <c r="O18" i="1"/>
  <c r="J18" i="1"/>
  <c r="BB18" i="1" s="1"/>
  <c r="I18" i="1"/>
  <c r="M18" i="1" s="1"/>
  <c r="G18" i="1"/>
  <c r="AU17" i="1"/>
  <c r="AT17" i="1"/>
  <c r="AR17" i="1"/>
  <c r="AY17" i="1" s="1"/>
  <c r="AQ17" i="1"/>
  <c r="AO17" i="1"/>
  <c r="AO16" i="1" s="1"/>
  <c r="AL17" i="1"/>
  <c r="AH17" i="1"/>
  <c r="AE17" i="1"/>
  <c r="X17" i="1"/>
  <c r="AA17" i="1" s="1"/>
  <c r="AA16" i="1" s="1"/>
  <c r="AA13" i="1" s="1"/>
  <c r="Q17" i="1"/>
  <c r="Q16" i="1" s="1"/>
  <c r="AS16" i="1" s="1"/>
  <c r="M17" i="1"/>
  <c r="J17" i="1"/>
  <c r="BB17" i="1" s="1"/>
  <c r="I17" i="1"/>
  <c r="BA17" i="1" s="1"/>
  <c r="H17" i="1"/>
  <c r="F17" i="1"/>
  <c r="AX17" i="1" s="1"/>
  <c r="AN16" i="1"/>
  <c r="AM16" i="1"/>
  <c r="AL16" i="1"/>
  <c r="AK16" i="1"/>
  <c r="AJ16" i="1"/>
  <c r="AH16" i="1"/>
  <c r="AG16" i="1"/>
  <c r="AF16" i="1"/>
  <c r="AE16" i="1"/>
  <c r="AD16" i="1"/>
  <c r="AC16" i="1"/>
  <c r="Z16" i="1"/>
  <c r="Y16" i="1"/>
  <c r="X16" i="1"/>
  <c r="X13" i="1" s="1"/>
  <c r="X12" i="1" s="1"/>
  <c r="W16" i="1"/>
  <c r="V16" i="1"/>
  <c r="S16" i="1"/>
  <c r="AU16" i="1" s="1"/>
  <c r="R16" i="1"/>
  <c r="AT16" i="1" s="1"/>
  <c r="P16" i="1"/>
  <c r="AR16" i="1" s="1"/>
  <c r="O16" i="1"/>
  <c r="AQ16" i="1" s="1"/>
  <c r="AX16" i="1" s="1"/>
  <c r="M16" i="1"/>
  <c r="J16" i="1"/>
  <c r="I16" i="1"/>
  <c r="G16" i="1"/>
  <c r="AY16" i="1" s="1"/>
  <c r="F16" i="1"/>
  <c r="AU15" i="1"/>
  <c r="AT15" i="1"/>
  <c r="AR15" i="1"/>
  <c r="AY15" i="1" s="1"/>
  <c r="AQ15" i="1"/>
  <c r="AL15" i="1"/>
  <c r="AO15" i="1" s="1"/>
  <c r="AO14" i="1" s="1"/>
  <c r="AO13" i="1" s="1"/>
  <c r="AE15" i="1"/>
  <c r="T15" i="1"/>
  <c r="Q15" i="1"/>
  <c r="Q14" i="1" s="1"/>
  <c r="J15" i="1"/>
  <c r="BB15" i="1" s="1"/>
  <c r="I15" i="1"/>
  <c r="BA15" i="1" s="1"/>
  <c r="F15" i="1"/>
  <c r="F14" i="1" s="1"/>
  <c r="AN14" i="1"/>
  <c r="AM14" i="1"/>
  <c r="AL14" i="1"/>
  <c r="AL13" i="1" s="1"/>
  <c r="AK14" i="1"/>
  <c r="AK13" i="1" s="1"/>
  <c r="AJ14" i="1"/>
  <c r="AH14" i="1"/>
  <c r="AG14" i="1"/>
  <c r="AF14" i="1"/>
  <c r="AE14" i="1"/>
  <c r="AE13" i="1" s="1"/>
  <c r="AD14" i="1"/>
  <c r="AC14" i="1"/>
  <c r="AC13" i="1" s="1"/>
  <c r="AA14" i="1"/>
  <c r="X14" i="1"/>
  <c r="W14" i="1"/>
  <c r="V14" i="1"/>
  <c r="T14" i="1"/>
  <c r="S14" i="1"/>
  <c r="AU14" i="1" s="1"/>
  <c r="R14" i="1"/>
  <c r="AT14" i="1" s="1"/>
  <c r="P14" i="1"/>
  <c r="AR14" i="1" s="1"/>
  <c r="AY14" i="1" s="1"/>
  <c r="O14" i="1"/>
  <c r="J14" i="1"/>
  <c r="J13" i="1" s="1"/>
  <c r="I14" i="1"/>
  <c r="G14" i="1"/>
  <c r="AN13" i="1"/>
  <c r="AM13" i="1"/>
  <c r="AM12" i="1" s="1"/>
  <c r="AJ13" i="1"/>
  <c r="AH13" i="1"/>
  <c r="AG13" i="1"/>
  <c r="AG12" i="1" s="1"/>
  <c r="AF13" i="1"/>
  <c r="AF12" i="1" s="1"/>
  <c r="AD13" i="1"/>
  <c r="Z13" i="1"/>
  <c r="Y13" i="1"/>
  <c r="Y12" i="1" s="1"/>
  <c r="W13" i="1"/>
  <c r="V13" i="1"/>
  <c r="S13" i="1"/>
  <c r="S12" i="1" s="1"/>
  <c r="R13" i="1"/>
  <c r="R12" i="1" s="1"/>
  <c r="P13" i="1"/>
  <c r="AR13" i="1" s="1"/>
  <c r="O13" i="1"/>
  <c r="AQ13" i="1" s="1"/>
  <c r="G13" i="1"/>
  <c r="AN12" i="1"/>
  <c r="AJ12" i="1"/>
  <c r="Z12" i="1"/>
  <c r="W12" i="1"/>
  <c r="V12" i="1"/>
  <c r="O12" i="1"/>
  <c r="G12" i="1"/>
  <c r="BC11" i="1"/>
  <c r="BB11" i="1"/>
  <c r="BA11" i="1"/>
  <c r="AZ11" i="1"/>
  <c r="AY11" i="1"/>
  <c r="AX11" i="1"/>
  <c r="AV14" i="1" l="1"/>
  <c r="AK12" i="1"/>
  <c r="AY13" i="1"/>
  <c r="AT12" i="1"/>
  <c r="F13" i="1"/>
  <c r="AU12" i="1"/>
  <c r="AC12" i="1"/>
  <c r="AQ12" i="1" s="1"/>
  <c r="BA16" i="1"/>
  <c r="BA14" i="1"/>
  <c r="BB16" i="1"/>
  <c r="BB19" i="1"/>
  <c r="AS14" i="1"/>
  <c r="Q13" i="1"/>
  <c r="BB13" i="1"/>
  <c r="AV15" i="1"/>
  <c r="BB14" i="1"/>
  <c r="K17" i="1"/>
  <c r="AS17" i="1"/>
  <c r="AZ17" i="1" s="1"/>
  <c r="BB25" i="1"/>
  <c r="BB26" i="1"/>
  <c r="AV28" i="1"/>
  <c r="AX45" i="1"/>
  <c r="AX48" i="1"/>
  <c r="T48" i="1"/>
  <c r="AV48" i="1" s="1"/>
  <c r="AV49" i="1"/>
  <c r="AA50" i="1"/>
  <c r="AV60" i="1"/>
  <c r="AT13" i="1"/>
  <c r="T23" i="1"/>
  <c r="AV23" i="1" s="1"/>
  <c r="AV24" i="1"/>
  <c r="AA45" i="1"/>
  <c r="AA12" i="1" s="1"/>
  <c r="AX67" i="1"/>
  <c r="AR67" i="1"/>
  <c r="AY67" i="1" s="1"/>
  <c r="AU13" i="1"/>
  <c r="AQ14" i="1"/>
  <c r="AX14" i="1" s="1"/>
  <c r="BA18" i="1"/>
  <c r="AZ22" i="1"/>
  <c r="H21" i="1"/>
  <c r="AZ21" i="1" s="1"/>
  <c r="K22" i="1"/>
  <c r="AV47" i="1"/>
  <c r="T46" i="1"/>
  <c r="AV66" i="1"/>
  <c r="T65" i="1"/>
  <c r="H15" i="1"/>
  <c r="AS15" i="1"/>
  <c r="H16" i="1"/>
  <c r="AZ16" i="1" s="1"/>
  <c r="T17" i="1"/>
  <c r="AY21" i="1"/>
  <c r="BA23" i="1"/>
  <c r="AO29" i="1"/>
  <c r="AO25" i="1" s="1"/>
  <c r="AO12" i="1" s="1"/>
  <c r="BB48" i="1"/>
  <c r="K57" i="1"/>
  <c r="AZ57" i="1"/>
  <c r="AX64" i="1"/>
  <c r="T20" i="1"/>
  <c r="BB23" i="1"/>
  <c r="AY40" i="1"/>
  <c r="K56" i="1"/>
  <c r="AZ56" i="1"/>
  <c r="AX58" i="1"/>
  <c r="AC18" i="1"/>
  <c r="AQ18" i="1" s="1"/>
  <c r="F19" i="1"/>
  <c r="AV22" i="1"/>
  <c r="T21" i="1"/>
  <c r="AV21" i="1" s="1"/>
  <c r="AX37" i="1"/>
  <c r="K38" i="1"/>
  <c r="AZ38" i="1"/>
  <c r="H37" i="1"/>
  <c r="K39" i="1"/>
  <c r="I13" i="1"/>
  <c r="P18" i="1"/>
  <c r="BA19" i="1"/>
  <c r="AX34" i="1"/>
  <c r="AY37" i="1"/>
  <c r="AY36" i="1" s="1"/>
  <c r="BB40" i="1"/>
  <c r="AH40" i="1"/>
  <c r="BA58" i="1"/>
  <c r="AV63" i="1"/>
  <c r="M15" i="1"/>
  <c r="AX15" i="1"/>
  <c r="H32" i="1"/>
  <c r="AZ32" i="1" s="1"/>
  <c r="K33" i="1"/>
  <c r="AZ61" i="1"/>
  <c r="H60" i="1"/>
  <c r="K61" i="1"/>
  <c r="H67" i="1"/>
  <c r="K31" i="1"/>
  <c r="AZ31" i="1"/>
  <c r="H29" i="1"/>
  <c r="AZ29" i="1" s="1"/>
  <c r="BA34" i="1"/>
  <c r="BB37" i="1"/>
  <c r="BB36" i="1" s="1"/>
  <c r="AV39" i="1"/>
  <c r="K51" i="1"/>
  <c r="AZ51" i="1"/>
  <c r="K52" i="1"/>
  <c r="BC52" i="1" s="1"/>
  <c r="AV55" i="1"/>
  <c r="AX65" i="1"/>
  <c r="BA68" i="1"/>
  <c r="AX25" i="1"/>
  <c r="AX26" i="1"/>
  <c r="K27" i="1"/>
  <c r="AZ27" i="1"/>
  <c r="H26" i="1"/>
  <c r="AZ28" i="1"/>
  <c r="K28" i="1"/>
  <c r="BC28" i="1" s="1"/>
  <c r="K29" i="1"/>
  <c r="AV35" i="1"/>
  <c r="T34" i="1"/>
  <c r="AV34" i="1" s="1"/>
  <c r="AZ49" i="1"/>
  <c r="H48" i="1"/>
  <c r="AZ48" i="1" s="1"/>
  <c r="K49" i="1"/>
  <c r="T58" i="1"/>
  <c r="AV58" i="1" s="1"/>
  <c r="AV59" i="1"/>
  <c r="K62" i="1"/>
  <c r="BC62" i="1" s="1"/>
  <c r="H20" i="1"/>
  <c r="AY25" i="1"/>
  <c r="AY26" i="1"/>
  <c r="AV33" i="1"/>
  <c r="T32" i="1"/>
  <c r="AV32" i="1" s="1"/>
  <c r="AH36" i="1"/>
  <c r="AH12" i="1" s="1"/>
  <c r="AV53" i="1"/>
  <c r="BA65" i="1"/>
  <c r="T68" i="1"/>
  <c r="AO36" i="1"/>
  <c r="AZ42" i="1"/>
  <c r="K42" i="1"/>
  <c r="BC42" i="1" s="1"/>
  <c r="AY46" i="1"/>
  <c r="K47" i="1"/>
  <c r="H46" i="1"/>
  <c r="AZ66" i="1"/>
  <c r="H65" i="1"/>
  <c r="K66" i="1"/>
  <c r="AS22" i="1"/>
  <c r="AS28" i="1"/>
  <c r="T30" i="1"/>
  <c r="M31" i="1"/>
  <c r="AX33" i="1"/>
  <c r="M34" i="1"/>
  <c r="BA35" i="1"/>
  <c r="M38" i="1"/>
  <c r="H43" i="1"/>
  <c r="BA44" i="1"/>
  <c r="AX47" i="1"/>
  <c r="M48" i="1"/>
  <c r="M51" i="1"/>
  <c r="H53" i="1"/>
  <c r="H50" i="1" s="1"/>
  <c r="AZ50" i="1" s="1"/>
  <c r="BA54" i="1"/>
  <c r="T56" i="1"/>
  <c r="AV56" i="1" s="1"/>
  <c r="M57" i="1"/>
  <c r="AE60" i="1"/>
  <c r="AE45" i="1" s="1"/>
  <c r="AS45" i="1" s="1"/>
  <c r="P64" i="1"/>
  <c r="AR64" i="1" s="1"/>
  <c r="AY64" i="1" s="1"/>
  <c r="AS66" i="1"/>
  <c r="AJ71" i="1"/>
  <c r="AJ10" i="1" s="1"/>
  <c r="Z71" i="1"/>
  <c r="Z10" i="1" s="1"/>
  <c r="AY85" i="1"/>
  <c r="AV94" i="1"/>
  <c r="AZ109" i="1"/>
  <c r="BB109" i="1"/>
  <c r="M22" i="1"/>
  <c r="BA24" i="1"/>
  <c r="T27" i="1"/>
  <c r="M28" i="1"/>
  <c r="BA32" i="1"/>
  <c r="AS39" i="1"/>
  <c r="AZ39" i="1" s="1"/>
  <c r="Q41" i="1"/>
  <c r="AS42" i="1"/>
  <c r="BA46" i="1"/>
  <c r="AS52" i="1"/>
  <c r="AZ52" i="1" s="1"/>
  <c r="AX56" i="1"/>
  <c r="Q64" i="1"/>
  <c r="AS64" i="1" s="1"/>
  <c r="M66" i="1"/>
  <c r="M65" i="1" s="1"/>
  <c r="M64" i="1" s="1"/>
  <c r="I67" i="1"/>
  <c r="BA67" i="1" s="1"/>
  <c r="AZ87" i="1"/>
  <c r="AX27" i="1"/>
  <c r="BA29" i="1"/>
  <c r="T31" i="1"/>
  <c r="AV31" i="1" s="1"/>
  <c r="H35" i="1"/>
  <c r="T38" i="1"/>
  <c r="M39" i="1"/>
  <c r="M42" i="1"/>
  <c r="H44" i="1"/>
  <c r="AS49" i="1"/>
  <c r="T51" i="1"/>
  <c r="M52" i="1"/>
  <c r="H54" i="1"/>
  <c r="BA55" i="1"/>
  <c r="T57" i="1"/>
  <c r="AV57" i="1" s="1"/>
  <c r="H59" i="1"/>
  <c r="AS62" i="1"/>
  <c r="AZ62" i="1" s="1"/>
  <c r="AZ69" i="1"/>
  <c r="AV75" i="1"/>
  <c r="AZ76" i="1"/>
  <c r="K76" i="1"/>
  <c r="BC105" i="1"/>
  <c r="H24" i="1"/>
  <c r="BA26" i="1"/>
  <c r="AZ30" i="1"/>
  <c r="AX31" i="1"/>
  <c r="BA33" i="1"/>
  <c r="AX38" i="1"/>
  <c r="BA40" i="1"/>
  <c r="AS43" i="1"/>
  <c r="BA47" i="1"/>
  <c r="M49" i="1"/>
  <c r="AX51" i="1"/>
  <c r="AS53" i="1"/>
  <c r="AX57" i="1"/>
  <c r="AV61" i="1"/>
  <c r="AH69" i="1"/>
  <c r="AH68" i="1" s="1"/>
  <c r="AH67" i="1" s="1"/>
  <c r="BB85" i="1"/>
  <c r="I89" i="1"/>
  <c r="BA90" i="1"/>
  <c r="AX22" i="1"/>
  <c r="M23" i="1"/>
  <c r="AX28" i="1"/>
  <c r="BA30" i="1"/>
  <c r="BA37" i="1"/>
  <c r="BA36" i="1" s="1"/>
  <c r="BA50" i="1"/>
  <c r="M53" i="1"/>
  <c r="H55" i="1"/>
  <c r="BA56" i="1"/>
  <c r="AS59" i="1"/>
  <c r="AX61" i="1"/>
  <c r="K63" i="1"/>
  <c r="BC63" i="1" s="1"/>
  <c r="AS63" i="1"/>
  <c r="AZ63" i="1" s="1"/>
  <c r="AX66" i="1"/>
  <c r="BB69" i="1"/>
  <c r="AH73" i="1"/>
  <c r="H77" i="1"/>
  <c r="K78" i="1"/>
  <c r="BB101" i="1"/>
  <c r="AX107" i="1"/>
  <c r="AV111" i="1"/>
  <c r="BA21" i="1"/>
  <c r="BA27" i="1"/>
  <c r="AS35" i="1"/>
  <c r="AX39" i="1"/>
  <c r="AX42" i="1"/>
  <c r="AS44" i="1"/>
  <c r="AX52" i="1"/>
  <c r="AS54" i="1"/>
  <c r="AR68" i="1"/>
  <c r="AY68" i="1" s="1"/>
  <c r="AY72" i="1"/>
  <c r="T90" i="1"/>
  <c r="AV91" i="1"/>
  <c r="F98" i="1"/>
  <c r="AX98" i="1" s="1"/>
  <c r="AS24" i="1"/>
  <c r="F41" i="1"/>
  <c r="BA41" i="1"/>
  <c r="AX49" i="1"/>
  <c r="AL60" i="1"/>
  <c r="AL45" i="1" s="1"/>
  <c r="AL12" i="1" s="1"/>
  <c r="AX62" i="1"/>
  <c r="J64" i="1"/>
  <c r="BB64" i="1" s="1"/>
  <c r="Q68" i="1"/>
  <c r="AE68" i="1"/>
  <c r="AE67" i="1" s="1"/>
  <c r="AR72" i="1"/>
  <c r="AV76" i="1"/>
  <c r="BA77" i="1"/>
  <c r="BB94" i="1"/>
  <c r="T99" i="1"/>
  <c r="X98" i="1"/>
  <c r="BA45" i="1"/>
  <c r="AS55" i="1"/>
  <c r="K80" i="1"/>
  <c r="AZ80" i="1"/>
  <c r="H79" i="1"/>
  <c r="AZ79" i="1" s="1"/>
  <c r="BA81" i="1"/>
  <c r="M81" i="1"/>
  <c r="M107" i="1"/>
  <c r="BA25" i="1"/>
  <c r="AS33" i="1"/>
  <c r="AZ33" i="1" s="1"/>
  <c r="AS47" i="1"/>
  <c r="AZ47" i="1" s="1"/>
  <c r="K69" i="1"/>
  <c r="AU72" i="1"/>
  <c r="AX79" i="1"/>
  <c r="AZ84" i="1"/>
  <c r="H83" i="1"/>
  <c r="AZ83" i="1" s="1"/>
  <c r="K84" i="1"/>
  <c r="AY98" i="1"/>
  <c r="H73" i="1"/>
  <c r="K74" i="1"/>
  <c r="AV78" i="1"/>
  <c r="AV97" i="1"/>
  <c r="T96" i="1"/>
  <c r="AV96" i="1" s="1"/>
  <c r="AQ98" i="1"/>
  <c r="AS99" i="1"/>
  <c r="AH99" i="1"/>
  <c r="AV104" i="1"/>
  <c r="AS107" i="1"/>
  <c r="T79" i="1"/>
  <c r="AV82" i="1"/>
  <c r="T81" i="1"/>
  <c r="AV81" i="1" s="1"/>
  <c r="AU115" i="1"/>
  <c r="AZ75" i="1"/>
  <c r="K75" i="1"/>
  <c r="BC75" i="1" s="1"/>
  <c r="AF71" i="1"/>
  <c r="BB83" i="1"/>
  <c r="AV84" i="1"/>
  <c r="T83" i="1"/>
  <c r="AV83" i="1" s="1"/>
  <c r="AX87" i="1"/>
  <c r="AZ106" i="1"/>
  <c r="AY111" i="1"/>
  <c r="K112" i="1"/>
  <c r="H111" i="1"/>
  <c r="AZ111" i="1" s="1"/>
  <c r="AZ112" i="1"/>
  <c r="AS78" i="1"/>
  <c r="AZ78" i="1" s="1"/>
  <c r="AZ82" i="1"/>
  <c r="BA88" i="1"/>
  <c r="S89" i="1"/>
  <c r="AU89" i="1" s="1"/>
  <c r="AX101" i="1"/>
  <c r="BB106" i="1"/>
  <c r="AS106" i="1"/>
  <c r="BB107" i="1"/>
  <c r="AX110" i="1"/>
  <c r="AV112" i="1"/>
  <c r="AS116" i="1"/>
  <c r="AV132" i="1"/>
  <c r="AY134" i="1"/>
  <c r="K158" i="1"/>
  <c r="BC158" i="1" s="1"/>
  <c r="AU73" i="1"/>
  <c r="AS74" i="1"/>
  <c r="AZ74" i="1" s="1"/>
  <c r="F77" i="1"/>
  <c r="AX77" i="1" s="1"/>
  <c r="T77" i="1"/>
  <c r="AV77" i="1" s="1"/>
  <c r="BB88" i="1"/>
  <c r="BA96" i="1"/>
  <c r="AU101" i="1"/>
  <c r="BB102" i="1"/>
  <c r="Q105" i="1"/>
  <c r="AS105" i="1" s="1"/>
  <c r="AZ105" i="1" s="1"/>
  <c r="AX109" i="1"/>
  <c r="AX112" i="1"/>
  <c r="M122" i="1"/>
  <c r="K122" i="1"/>
  <c r="BC122" i="1" s="1"/>
  <c r="BA122" i="1"/>
  <c r="AT125" i="1"/>
  <c r="BA139" i="1"/>
  <c r="O72" i="1"/>
  <c r="F73" i="1"/>
  <c r="J79" i="1"/>
  <c r="BB79" i="1" s="1"/>
  <c r="BA79" i="1"/>
  <c r="AA80" i="1"/>
  <c r="AA79" i="1" s="1"/>
  <c r="AA72" i="1" s="1"/>
  <c r="AH88" i="1"/>
  <c r="AH87" i="1" s="1"/>
  <c r="AA92" i="1"/>
  <c r="AA90" i="1" s="1"/>
  <c r="AA89" i="1" s="1"/>
  <c r="BA93" i="1"/>
  <c r="BB100" i="1"/>
  <c r="AA110" i="1"/>
  <c r="AA109" i="1" s="1"/>
  <c r="AV109" i="1" s="1"/>
  <c r="AR115" i="1"/>
  <c r="AQ122" i="1"/>
  <c r="AX122" i="1" s="1"/>
  <c r="AH90" i="1"/>
  <c r="AH89" i="1" s="1"/>
  <c r="AV106" i="1"/>
  <c r="AS123" i="1"/>
  <c r="AZ123" i="1" s="1"/>
  <c r="Q122" i="1"/>
  <c r="AS122" i="1" s="1"/>
  <c r="AZ122" i="1" s="1"/>
  <c r="T74" i="1"/>
  <c r="M75" i="1"/>
  <c r="AL77" i="1"/>
  <c r="AS77" i="1" s="1"/>
  <c r="AX78" i="1"/>
  <c r="AH80" i="1"/>
  <c r="AH79" i="1" s="1"/>
  <c r="BA80" i="1"/>
  <c r="Q81" i="1"/>
  <c r="AS81" i="1" s="1"/>
  <c r="AZ81" i="1" s="1"/>
  <c r="M84" i="1"/>
  <c r="AS86" i="1"/>
  <c r="AZ86" i="1" s="1"/>
  <c r="I87" i="1"/>
  <c r="X90" i="1"/>
  <c r="X89" i="1" s="1"/>
  <c r="X71" i="1" s="1"/>
  <c r="AX94" i="1"/>
  <c r="F96" i="1"/>
  <c r="H97" i="1"/>
  <c r="AO100" i="1"/>
  <c r="AV100" i="1" s="1"/>
  <c r="AL99" i="1"/>
  <c r="AL101" i="1"/>
  <c r="AH104" i="1"/>
  <c r="AH103" i="1" s="1"/>
  <c r="AV103" i="1" s="1"/>
  <c r="T105" i="1"/>
  <c r="AV105" i="1" s="1"/>
  <c r="K108" i="1"/>
  <c r="AS108" i="1"/>
  <c r="AZ108" i="1" s="1"/>
  <c r="I109" i="1"/>
  <c r="AH110" i="1"/>
  <c r="AH109" i="1" s="1"/>
  <c r="BB110" i="1"/>
  <c r="O115" i="1"/>
  <c r="AQ115" i="1" s="1"/>
  <c r="AT116" i="1"/>
  <c r="H117" i="1"/>
  <c r="AY124" i="1"/>
  <c r="AV134" i="1"/>
  <c r="R72" i="1"/>
  <c r="I73" i="1"/>
  <c r="AL73" i="1"/>
  <c r="AS73" i="1" s="1"/>
  <c r="AX74" i="1"/>
  <c r="F90" i="1"/>
  <c r="AQ96" i="1"/>
  <c r="AS97" i="1"/>
  <c r="J99" i="1"/>
  <c r="H100" i="1"/>
  <c r="AX100" i="1"/>
  <c r="I103" i="1"/>
  <c r="AX104" i="1"/>
  <c r="AT107" i="1"/>
  <c r="BA107" i="1" s="1"/>
  <c r="M108" i="1"/>
  <c r="F111" i="1"/>
  <c r="AX111" i="1" s="1"/>
  <c r="AZ114" i="1"/>
  <c r="H113" i="1"/>
  <c r="AZ113" i="1" s="1"/>
  <c r="BA117" i="1"/>
  <c r="I116" i="1"/>
  <c r="BC121" i="1"/>
  <c r="K120" i="1"/>
  <c r="BC120" i="1" s="1"/>
  <c r="M126" i="1"/>
  <c r="BB126" i="1"/>
  <c r="J125" i="1"/>
  <c r="AU136" i="1"/>
  <c r="AV143" i="1"/>
  <c r="J73" i="1"/>
  <c r="M76" i="1"/>
  <c r="K82" i="1"/>
  <c r="AS82" i="1"/>
  <c r="K86" i="1"/>
  <c r="K88" i="1"/>
  <c r="J90" i="1"/>
  <c r="M90" i="1" s="1"/>
  <c r="AZ92" i="1"/>
  <c r="H93" i="1"/>
  <c r="AX93" i="1"/>
  <c r="BB97" i="1"/>
  <c r="I101" i="1"/>
  <c r="K102" i="1"/>
  <c r="AZ103" i="1"/>
  <c r="BA105" i="1"/>
  <c r="AY113" i="1"/>
  <c r="T115" i="1"/>
  <c r="AV122" i="1"/>
  <c r="AQ124" i="1"/>
  <c r="AX124" i="1" s="1"/>
  <c r="BA124" i="1"/>
  <c r="AO128" i="1"/>
  <c r="BA144" i="1"/>
  <c r="K144" i="1"/>
  <c r="AR90" i="1"/>
  <c r="AY90" i="1" s="1"/>
  <c r="M91" i="1"/>
  <c r="M94" i="1"/>
  <c r="AY105" i="1"/>
  <c r="BC106" i="1"/>
  <c r="M121" i="1"/>
  <c r="BB121" i="1"/>
  <c r="J120" i="1"/>
  <c r="AV126" i="1"/>
  <c r="BC126" i="1" s="1"/>
  <c r="BA164" i="1"/>
  <c r="AS110" i="1"/>
  <c r="AZ110" i="1" s="1"/>
  <c r="BA111" i="1"/>
  <c r="BB113" i="1"/>
  <c r="AO119" i="1"/>
  <c r="AO118" i="1" s="1"/>
  <c r="AO115" i="1" s="1"/>
  <c r="AL118" i="1"/>
  <c r="AL115" i="1" s="1"/>
  <c r="H125" i="1"/>
  <c r="K127" i="1"/>
  <c r="BC127" i="1" s="1"/>
  <c r="AZ127" i="1"/>
  <c r="H128" i="1"/>
  <c r="K146" i="1"/>
  <c r="BB162" i="1"/>
  <c r="T86" i="1"/>
  <c r="AQ90" i="1"/>
  <c r="K91" i="1"/>
  <c r="K92" i="1"/>
  <c r="K94" i="1"/>
  <c r="BC94" i="1" s="1"/>
  <c r="AR99" i="1"/>
  <c r="AY99" i="1" s="1"/>
  <c r="M102" i="1"/>
  <c r="K104" i="1"/>
  <c r="AS104" i="1"/>
  <c r="AZ104" i="1" s="1"/>
  <c r="AA108" i="1"/>
  <c r="AA107" i="1" s="1"/>
  <c r="AV107" i="1" s="1"/>
  <c r="AR109" i="1"/>
  <c r="AY109" i="1" s="1"/>
  <c r="K110" i="1"/>
  <c r="M114" i="1"/>
  <c r="AV117" i="1"/>
  <c r="BC133" i="1"/>
  <c r="K132" i="1"/>
  <c r="BC132" i="1" s="1"/>
  <c r="AS88" i="1"/>
  <c r="AZ88" i="1" s="1"/>
  <c r="AQ89" i="1"/>
  <c r="AV95" i="1"/>
  <c r="BC95" i="1" s="1"/>
  <c r="AE101" i="1"/>
  <c r="AE98" i="1" s="1"/>
  <c r="AS102" i="1"/>
  <c r="AZ102" i="1" s="1"/>
  <c r="H107" i="1"/>
  <c r="AZ107" i="1" s="1"/>
  <c r="BA108" i="1"/>
  <c r="M111" i="1"/>
  <c r="M113" i="1"/>
  <c r="Q113" i="1"/>
  <c r="AS113" i="1" s="1"/>
  <c r="T114" i="1"/>
  <c r="F116" i="1"/>
  <c r="AY146" i="1"/>
  <c r="BB146" i="1"/>
  <c r="AV160" i="1"/>
  <c r="AR170" i="1"/>
  <c r="AU87" i="1"/>
  <c r="BB87" i="1" s="1"/>
  <c r="T88" i="1"/>
  <c r="Q90" i="1"/>
  <c r="AR94" i="1"/>
  <c r="AY94" i="1" s="1"/>
  <c r="AX95" i="1"/>
  <c r="R98" i="1"/>
  <c r="AF98" i="1"/>
  <c r="Q101" i="1"/>
  <c r="T102" i="1"/>
  <c r="AT103" i="1"/>
  <c r="AQ113" i="1"/>
  <c r="AX113" i="1" s="1"/>
  <c r="AR116" i="1"/>
  <c r="AY116" i="1" s="1"/>
  <c r="AA115" i="1"/>
  <c r="AX118" i="1"/>
  <c r="H119" i="1"/>
  <c r="AX119" i="1"/>
  <c r="AS119" i="1"/>
  <c r="G115" i="1"/>
  <c r="AY115" i="1" s="1"/>
  <c r="AY122" i="1"/>
  <c r="T129" i="1"/>
  <c r="AV130" i="1"/>
  <c r="AX134" i="1"/>
  <c r="AZ134" i="1"/>
  <c r="M156" i="1"/>
  <c r="BB156" i="1"/>
  <c r="AS162" i="1"/>
  <c r="AZ162" i="1" s="1"/>
  <c r="BA120" i="1"/>
  <c r="AO123" i="1"/>
  <c r="AV123" i="1" s="1"/>
  <c r="S124" i="1"/>
  <c r="AU124" i="1" s="1"/>
  <c r="BA125" i="1"/>
  <c r="K130" i="1"/>
  <c r="AS130" i="1"/>
  <c r="K131" i="1"/>
  <c r="BB132" i="1"/>
  <c r="M133" i="1"/>
  <c r="AV133" i="1"/>
  <c r="I137" i="1"/>
  <c r="H138" i="1"/>
  <c r="J139" i="1"/>
  <c r="H140" i="1"/>
  <c r="AX143" i="1"/>
  <c r="AA145" i="1"/>
  <c r="AZ145" i="1"/>
  <c r="T147" i="1"/>
  <c r="AE148" i="1"/>
  <c r="AS148" i="1" s="1"/>
  <c r="AZ148" i="1" s="1"/>
  <c r="M150" i="1"/>
  <c r="V153" i="1"/>
  <c r="V152" i="1" s="1"/>
  <c r="AL153" i="1"/>
  <c r="AX162" i="1"/>
  <c r="X162" i="1"/>
  <c r="X153" i="1" s="1"/>
  <c r="K165" i="1"/>
  <c r="AU168" i="1"/>
  <c r="AE171" i="1"/>
  <c r="AE170" i="1" s="1"/>
  <c r="AH172" i="1"/>
  <c r="AH171" i="1" s="1"/>
  <c r="M174" i="1"/>
  <c r="T178" i="1"/>
  <c r="AS178" i="1"/>
  <c r="Q177" i="1"/>
  <c r="AZ121" i="1"/>
  <c r="AZ126" i="1"/>
  <c r="AE129" i="1"/>
  <c r="AE128" i="1" s="1"/>
  <c r="AS128" i="1" s="1"/>
  <c r="M130" i="1"/>
  <c r="K135" i="1"/>
  <c r="J137" i="1"/>
  <c r="AQ137" i="1"/>
  <c r="AX137" i="1" s="1"/>
  <c r="I141" i="1"/>
  <c r="AZ142" i="1"/>
  <c r="AX144" i="1"/>
  <c r="BB145" i="1"/>
  <c r="T148" i="1"/>
  <c r="AS155" i="1"/>
  <c r="Q154" i="1"/>
  <c r="T155" i="1"/>
  <c r="I158" i="1"/>
  <c r="AY162" i="1"/>
  <c r="K163" i="1"/>
  <c r="AR166" i="1"/>
  <c r="AY166" i="1" s="1"/>
  <c r="T168" i="1"/>
  <c r="AV168" i="1" s="1"/>
  <c r="AQ170" i="1"/>
  <c r="AO172" i="1"/>
  <c r="AO171" i="1" s="1"/>
  <c r="AO170" i="1" s="1"/>
  <c r="AL171" i="1"/>
  <c r="J170" i="1"/>
  <c r="M170" i="1" s="1"/>
  <c r="AL177" i="1"/>
  <c r="K183" i="1"/>
  <c r="H182" i="1"/>
  <c r="AS183" i="1"/>
  <c r="AZ183" i="1" s="1"/>
  <c r="M125" i="1"/>
  <c r="AS140" i="1"/>
  <c r="BB141" i="1"/>
  <c r="BB165" i="1"/>
  <c r="J164" i="1"/>
  <c r="BB164" i="1" s="1"/>
  <c r="K173" i="1"/>
  <c r="AX179" i="1"/>
  <c r="I184" i="1"/>
  <c r="I181" i="1" s="1"/>
  <c r="M185" i="1"/>
  <c r="BA185" i="1"/>
  <c r="BA118" i="1"/>
  <c r="AT129" i="1"/>
  <c r="BA129" i="1" s="1"/>
  <c r="AX129" i="1"/>
  <c r="AX131" i="1"/>
  <c r="AT134" i="1"/>
  <c r="BA134" i="1" s="1"/>
  <c r="M138" i="1"/>
  <c r="H144" i="1"/>
  <c r="AZ144" i="1" s="1"/>
  <c r="AL146" i="1"/>
  <c r="AS146" i="1" s="1"/>
  <c r="AH147" i="1"/>
  <c r="AH146" i="1" s="1"/>
  <c r="BB147" i="1"/>
  <c r="AA149" i="1"/>
  <c r="AA148" i="1" s="1"/>
  <c r="AX150" i="1"/>
  <c r="Y153" i="1"/>
  <c r="AT153" i="1" s="1"/>
  <c r="AQ154" i="1"/>
  <c r="AX154" i="1" s="1"/>
  <c r="AY156" i="1"/>
  <c r="T162" i="1"/>
  <c r="AZ163" i="1"/>
  <c r="M165" i="1"/>
  <c r="AE186" i="1"/>
  <c r="AH187" i="1"/>
  <c r="AH186" i="1" s="1"/>
  <c r="K123" i="1"/>
  <c r="V128" i="1"/>
  <c r="V71" i="1" s="1"/>
  <c r="V10" i="1" s="1"/>
  <c r="V9" i="1" s="1"/>
  <c r="AK128" i="1"/>
  <c r="AR128" i="1" s="1"/>
  <c r="AY128" i="1" s="1"/>
  <c r="BA133" i="1"/>
  <c r="AV135" i="1"/>
  <c r="AS138" i="1"/>
  <c r="AU139" i="1"/>
  <c r="M140" i="1"/>
  <c r="K142" i="1"/>
  <c r="K143" i="1"/>
  <c r="BC143" i="1" s="1"/>
  <c r="AS143" i="1"/>
  <c r="AZ143" i="1" s="1"/>
  <c r="AE153" i="1"/>
  <c r="M162" i="1"/>
  <c r="AV165" i="1"/>
  <c r="I168" i="1"/>
  <c r="K169" i="1"/>
  <c r="K171" i="1"/>
  <c r="BA179" i="1"/>
  <c r="AS185" i="1"/>
  <c r="T185" i="1"/>
  <c r="Q184" i="1"/>
  <c r="AX186" i="1"/>
  <c r="M188" i="1"/>
  <c r="BB188" i="1"/>
  <c r="J186" i="1"/>
  <c r="R115" i="1"/>
  <c r="AT115" i="1" s="1"/>
  <c r="AH119" i="1"/>
  <c r="AH118" i="1" s="1"/>
  <c r="AV118" i="1" s="1"/>
  <c r="Q120" i="1"/>
  <c r="AS120" i="1" s="1"/>
  <c r="AZ120" i="1" s="1"/>
  <c r="M123" i="1"/>
  <c r="Q125" i="1"/>
  <c r="AZ130" i="1"/>
  <c r="AA131" i="1"/>
  <c r="Q137" i="1"/>
  <c r="T138" i="1"/>
  <c r="T140" i="1"/>
  <c r="Q139" i="1"/>
  <c r="AS139" i="1" s="1"/>
  <c r="AE141" i="1"/>
  <c r="AS141" i="1" s="1"/>
  <c r="AZ141" i="1" s="1"/>
  <c r="M143" i="1"/>
  <c r="J144" i="1"/>
  <c r="BB144" i="1" s="1"/>
  <c r="BA145" i="1"/>
  <c r="H146" i="1"/>
  <c r="BA149" i="1"/>
  <c r="G153" i="1"/>
  <c r="AC153" i="1"/>
  <c r="AO153" i="1"/>
  <c r="AX160" i="1"/>
  <c r="K161" i="1"/>
  <c r="AA163" i="1"/>
  <c r="AA162" i="1" s="1"/>
  <c r="AA153" i="1" s="1"/>
  <c r="AX164" i="1"/>
  <c r="AZ165" i="1"/>
  <c r="AH166" i="1"/>
  <c r="AV166" i="1" s="1"/>
  <c r="J168" i="1"/>
  <c r="BB168" i="1" s="1"/>
  <c r="M169" i="1"/>
  <c r="AY186" i="1"/>
  <c r="AT132" i="1"/>
  <c r="R128" i="1"/>
  <c r="AT128" i="1" s="1"/>
  <c r="T141" i="1"/>
  <c r="AV142" i="1"/>
  <c r="H157" i="1"/>
  <c r="AX157" i="1"/>
  <c r="F166" i="1"/>
  <c r="AX166" i="1" s="1"/>
  <c r="AX167" i="1"/>
  <c r="H179" i="1"/>
  <c r="AZ179" i="1" s="1"/>
  <c r="AS182" i="1"/>
  <c r="AH131" i="1"/>
  <c r="AH129" i="1" s="1"/>
  <c r="AH128" i="1" s="1"/>
  <c r="BB134" i="1"/>
  <c r="BA135" i="1"/>
  <c r="AU137" i="1"/>
  <c r="AY137" i="1"/>
  <c r="AA138" i="1"/>
  <c r="AA137" i="1" s="1"/>
  <c r="AA140" i="1"/>
  <c r="AA139" i="1" s="1"/>
  <c r="I148" i="1"/>
  <c r="BB154" i="1"/>
  <c r="AH159" i="1"/>
  <c r="AH158" i="1" s="1"/>
  <c r="AV158" i="1" s="1"/>
  <c r="AZ164" i="1"/>
  <c r="H167" i="1"/>
  <c r="AZ172" i="1"/>
  <c r="AH174" i="1"/>
  <c r="AH173" i="1" s="1"/>
  <c r="M175" i="1"/>
  <c r="M176" i="1"/>
  <c r="M177" i="1"/>
  <c r="BA177" i="1"/>
  <c r="S181" i="1"/>
  <c r="AU182" i="1"/>
  <c r="T182" i="1"/>
  <c r="AE184" i="1"/>
  <c r="AH185" i="1"/>
  <c r="AH184" i="1" s="1"/>
  <c r="AH181" i="1" s="1"/>
  <c r="AQ186" i="1"/>
  <c r="O181" i="1"/>
  <c r="T125" i="1"/>
  <c r="BB127" i="1"/>
  <c r="I128" i="1"/>
  <c r="AX130" i="1"/>
  <c r="M146" i="1"/>
  <c r="AS147" i="1"/>
  <c r="AZ147" i="1" s="1"/>
  <c r="J148" i="1"/>
  <c r="BB148" i="1" s="1"/>
  <c r="AZ150" i="1"/>
  <c r="AQ153" i="1"/>
  <c r="BA154" i="1"/>
  <c r="M161" i="1"/>
  <c r="AS171" i="1"/>
  <c r="AA183" i="1"/>
  <c r="AA182" i="1" s="1"/>
  <c r="X182" i="1"/>
  <c r="BB128" i="1"/>
  <c r="AL139" i="1"/>
  <c r="AL136" i="1" s="1"/>
  <c r="BA142" i="1"/>
  <c r="AR154" i="1"/>
  <c r="AY154" i="1" s="1"/>
  <c r="F153" i="1"/>
  <c r="AU158" i="1"/>
  <c r="BB158" i="1" s="1"/>
  <c r="M160" i="1"/>
  <c r="AS161" i="1"/>
  <c r="AZ161" i="1" s="1"/>
  <c r="BA166" i="1"/>
  <c r="AN170" i="1"/>
  <c r="AV172" i="1"/>
  <c r="BC172" i="1" s="1"/>
  <c r="T171" i="1"/>
  <c r="K180" i="1"/>
  <c r="AX180" i="1"/>
  <c r="AS189" i="1"/>
  <c r="AX136" i="1"/>
  <c r="AO136" i="1"/>
  <c r="AH141" i="1"/>
  <c r="AH136" i="1" s="1"/>
  <c r="AR153" i="1"/>
  <c r="H155" i="1"/>
  <c r="T157" i="1"/>
  <c r="AS157" i="1"/>
  <c r="Q156" i="1"/>
  <c r="AS156" i="1" s="1"/>
  <c r="H158" i="1"/>
  <c r="AZ158" i="1" s="1"/>
  <c r="AZ159" i="1"/>
  <c r="BA161" i="1"/>
  <c r="BB166" i="1"/>
  <c r="AY170" i="1"/>
  <c r="AY171" i="1"/>
  <c r="H187" i="1"/>
  <c r="AX187" i="1"/>
  <c r="AO188" i="1"/>
  <c r="AO186" i="1" s="1"/>
  <c r="AR189" i="1"/>
  <c r="AY189" i="1" s="1"/>
  <c r="K189" i="1"/>
  <c r="BC190" i="1"/>
  <c r="I132" i="1"/>
  <c r="K149" i="1"/>
  <c r="K150" i="1"/>
  <c r="BC150" i="1" s="1"/>
  <c r="M155" i="1"/>
  <c r="BA155" i="1"/>
  <c r="AS159" i="1"/>
  <c r="AZ171" i="1"/>
  <c r="AU171" i="1"/>
  <c r="BB171" i="1" s="1"/>
  <c r="AS174" i="1"/>
  <c r="AZ174" i="1" s="1"/>
  <c r="AV180" i="1"/>
  <c r="T179" i="1"/>
  <c r="AV179" i="1" s="1"/>
  <c r="AO183" i="1"/>
  <c r="AO182" i="1" s="1"/>
  <c r="AL182" i="1"/>
  <c r="AY164" i="1"/>
  <c r="AS167" i="1"/>
  <c r="Z170" i="1"/>
  <c r="Z152" i="1" s="1"/>
  <c r="R170" i="1"/>
  <c r="AT173" i="1"/>
  <c r="T173" i="1"/>
  <c r="AV173" i="1" s="1"/>
  <c r="AV174" i="1"/>
  <c r="BC174" i="1" s="1"/>
  <c r="H178" i="1"/>
  <c r="F177" i="1"/>
  <c r="AX177" i="1" s="1"/>
  <c r="M182" i="1"/>
  <c r="AK181" i="1"/>
  <c r="AK152" i="1" s="1"/>
  <c r="AS187" i="1"/>
  <c r="Q186" i="1"/>
  <c r="AS186" i="1" s="1"/>
  <c r="BA193" i="1"/>
  <c r="AU173" i="1"/>
  <c r="BB173" i="1" s="1"/>
  <c r="BB182" i="1"/>
  <c r="AL184" i="1"/>
  <c r="AO185" i="1"/>
  <c r="AO184" i="1" s="1"/>
  <c r="AV187" i="1"/>
  <c r="AH197" i="1"/>
  <c r="AO207" i="1"/>
  <c r="AY203" i="1"/>
  <c r="AV190" i="1"/>
  <c r="T189" i="1"/>
  <c r="AV189" i="1" s="1"/>
  <c r="BA194" i="1"/>
  <c r="M194" i="1"/>
  <c r="T195" i="1"/>
  <c r="AA196" i="1"/>
  <c r="AA195" i="1" s="1"/>
  <c r="X195" i="1"/>
  <c r="AS196" i="1"/>
  <c r="M205" i="1"/>
  <c r="AY158" i="1"/>
  <c r="AY168" i="1"/>
  <c r="AG170" i="1"/>
  <c r="AG152" i="1" s="1"/>
  <c r="AG10" i="1" s="1"/>
  <c r="Y170" i="1"/>
  <c r="AM170" i="1"/>
  <c r="AT182" i="1"/>
  <c r="BA182" i="1" s="1"/>
  <c r="AS188" i="1"/>
  <c r="AZ188" i="1" s="1"/>
  <c r="T188" i="1"/>
  <c r="K192" i="1"/>
  <c r="H191" i="1"/>
  <c r="AS192" i="1"/>
  <c r="AZ192" i="1" s="1"/>
  <c r="AZ194" i="1"/>
  <c r="M208" i="1"/>
  <c r="F189" i="1"/>
  <c r="AX189" i="1" s="1"/>
  <c r="BA192" i="1"/>
  <c r="M192" i="1"/>
  <c r="I191" i="1"/>
  <c r="AV194" i="1"/>
  <c r="BC194" i="1" s="1"/>
  <c r="M173" i="1"/>
  <c r="BA173" i="1"/>
  <c r="AY179" i="1"/>
  <c r="AC181" i="1"/>
  <c r="AO193" i="1"/>
  <c r="AV193" i="1" s="1"/>
  <c r="BC193" i="1" s="1"/>
  <c r="AL191" i="1"/>
  <c r="T191" i="1"/>
  <c r="AV191" i="1" s="1"/>
  <c r="AV192" i="1"/>
  <c r="BB195" i="1"/>
  <c r="H189" i="1"/>
  <c r="AZ189" i="1" s="1"/>
  <c r="AQ195" i="1"/>
  <c r="H196" i="1"/>
  <c r="F195" i="1"/>
  <c r="AM181" i="1"/>
  <c r="AT181" i="1" s="1"/>
  <c r="K185" i="1"/>
  <c r="AS190" i="1"/>
  <c r="AZ190" i="1" s="1"/>
  <c r="AE191" i="1"/>
  <c r="AS191" i="1" s="1"/>
  <c r="J201" i="1"/>
  <c r="BB202" i="1"/>
  <c r="AR210" i="1"/>
  <c r="AY210" i="1" s="1"/>
  <c r="AT212" i="1"/>
  <c r="BA212" i="1" s="1"/>
  <c r="AZ216" i="1"/>
  <c r="BA195" i="1"/>
  <c r="M195" i="1"/>
  <c r="AV200" i="1"/>
  <c r="BA205" i="1"/>
  <c r="AU208" i="1"/>
  <c r="BB208" i="1" s="1"/>
  <c r="H210" i="1"/>
  <c r="AZ210" i="1" s="1"/>
  <c r="BB223" i="1"/>
  <c r="O207" i="1"/>
  <c r="AQ207" i="1" s="1"/>
  <c r="AQ210" i="1"/>
  <c r="K212" i="1"/>
  <c r="BC212" i="1" s="1"/>
  <c r="K215" i="1"/>
  <c r="H214" i="1"/>
  <c r="F201" i="1"/>
  <c r="M203" i="1"/>
  <c r="BA203" i="1"/>
  <c r="H206" i="1"/>
  <c r="AS220" i="1"/>
  <c r="AZ220" i="1" s="1"/>
  <c r="AH220" i="1"/>
  <c r="AE218" i="1"/>
  <c r="BB179" i="1"/>
  <c r="AT191" i="1"/>
  <c r="AM197" i="1"/>
  <c r="K199" i="1"/>
  <c r="AY201" i="1"/>
  <c r="K204" i="1"/>
  <c r="H203" i="1"/>
  <c r="P207" i="1"/>
  <c r="AR207" i="1" s="1"/>
  <c r="AR208" i="1"/>
  <c r="AY208" i="1" s="1"/>
  <c r="I210" i="1"/>
  <c r="M211" i="1"/>
  <c r="BA211" i="1"/>
  <c r="AZ219" i="1"/>
  <c r="K219" i="1"/>
  <c r="AX174" i="1"/>
  <c r="H176" i="1"/>
  <c r="AD181" i="1"/>
  <c r="AD152" i="1" s="1"/>
  <c r="AZ185" i="1"/>
  <c r="AS195" i="1"/>
  <c r="M201" i="1"/>
  <c r="AR203" i="1"/>
  <c r="BB206" i="1"/>
  <c r="J205" i="1"/>
  <c r="BB205" i="1" s="1"/>
  <c r="AX206" i="1"/>
  <c r="AS208" i="1"/>
  <c r="H208" i="1"/>
  <c r="BB210" i="1"/>
  <c r="AU214" i="1"/>
  <c r="BB214" i="1" s="1"/>
  <c r="AU216" i="1"/>
  <c r="BB216" i="1" s="1"/>
  <c r="AS225" i="1"/>
  <c r="T225" i="1"/>
  <c r="AV225" i="1" s="1"/>
  <c r="Q175" i="1"/>
  <c r="AS180" i="1"/>
  <c r="AZ180" i="1" s="1"/>
  <c r="P181" i="1"/>
  <c r="AR181" i="1" s="1"/>
  <c r="AY181" i="1" s="1"/>
  <c r="AO191" i="1"/>
  <c r="AS193" i="1"/>
  <c r="AZ193" i="1" s="1"/>
  <c r="H198" i="1"/>
  <c r="Y197" i="1"/>
  <c r="AT197" i="1" s="1"/>
  <c r="AS205" i="1"/>
  <c r="AL205" i="1"/>
  <c r="AL197" i="1" s="1"/>
  <c r="M209" i="1"/>
  <c r="BA209" i="1"/>
  <c r="K211" i="1"/>
  <c r="AT207" i="1"/>
  <c r="BB213" i="1"/>
  <c r="J212" i="1"/>
  <c r="M212" i="1" s="1"/>
  <c r="AV216" i="1"/>
  <c r="BA198" i="1"/>
  <c r="I197" i="1"/>
  <c r="M198" i="1"/>
  <c r="AS199" i="1"/>
  <c r="AZ199" i="1" s="1"/>
  <c r="AA199" i="1"/>
  <c r="AA198" i="1" s="1"/>
  <c r="AA197" i="1" s="1"/>
  <c r="AX218" i="1"/>
  <c r="I246" i="1"/>
  <c r="M247" i="1"/>
  <c r="BA247" i="1"/>
  <c r="J197" i="1"/>
  <c r="AS201" i="1"/>
  <c r="AS204" i="1"/>
  <c r="AZ204" i="1" s="1"/>
  <c r="Q203" i="1"/>
  <c r="AS203" i="1" s="1"/>
  <c r="K200" i="1"/>
  <c r="BC200" i="1" s="1"/>
  <c r="AZ200" i="1"/>
  <c r="T204" i="1"/>
  <c r="AV205" i="1"/>
  <c r="AU177" i="1"/>
  <c r="BB177" i="1" s="1"/>
  <c r="AX182" i="1"/>
  <c r="BB189" i="1"/>
  <c r="H202" i="1"/>
  <c r="F173" i="1"/>
  <c r="AL173" i="1"/>
  <c r="AS173" i="1" s="1"/>
  <c r="AZ173" i="1" s="1"/>
  <c r="T176" i="1"/>
  <c r="AX185" i="1"/>
  <c r="F184" i="1"/>
  <c r="S197" i="1"/>
  <c r="AU197" i="1" s="1"/>
  <c r="AR197" i="1"/>
  <c r="AY197" i="1" s="1"/>
  <c r="M202" i="1"/>
  <c r="AS209" i="1"/>
  <c r="AZ209" i="1" s="1"/>
  <c r="AA209" i="1"/>
  <c r="AA208" i="1" s="1"/>
  <c r="AV208" i="1" s="1"/>
  <c r="BC208" i="1" s="1"/>
  <c r="F210" i="1"/>
  <c r="M216" i="1"/>
  <c r="AH218" i="1"/>
  <c r="AZ223" i="1"/>
  <c r="J191" i="1"/>
  <c r="BB191" i="1" s="1"/>
  <c r="AU203" i="1"/>
  <c r="BB203" i="1" s="1"/>
  <c r="X214" i="1"/>
  <c r="K217" i="1"/>
  <c r="BB219" i="1"/>
  <c r="AT223" i="1"/>
  <c r="AV245" i="1"/>
  <c r="BC245" i="1" s="1"/>
  <c r="O197" i="1"/>
  <c r="AQ197" i="1" s="1"/>
  <c r="AD197" i="1"/>
  <c r="AS200" i="1"/>
  <c r="T202" i="1"/>
  <c r="AS202" i="1"/>
  <c r="AY205" i="1"/>
  <c r="M206" i="1"/>
  <c r="AV209" i="1"/>
  <c r="BC209" i="1" s="1"/>
  <c r="BA214" i="1"/>
  <c r="Q218" i="1"/>
  <c r="AS218" i="1" s="1"/>
  <c r="AU223" i="1"/>
  <c r="Q223" i="1"/>
  <c r="AS223" i="1" s="1"/>
  <c r="AH227" i="1"/>
  <c r="BB229" i="1"/>
  <c r="AQ253" i="1"/>
  <c r="AX253" i="1" s="1"/>
  <c r="Q256" i="1"/>
  <c r="AS256" i="1" s="1"/>
  <c r="AS257" i="1"/>
  <c r="AV217" i="1"/>
  <c r="K221" i="1"/>
  <c r="BC221" i="1" s="1"/>
  <c r="T229" i="1"/>
  <c r="AS229" i="1"/>
  <c r="AZ229" i="1" s="1"/>
  <c r="Q227" i="1"/>
  <c r="AS227" i="1" s="1"/>
  <c r="AH250" i="1"/>
  <c r="AE207" i="1"/>
  <c r="AX212" i="1"/>
  <c r="AS215" i="1"/>
  <c r="AZ215" i="1" s="1"/>
  <c r="Q214" i="1"/>
  <c r="AL218" i="1"/>
  <c r="AL207" i="1" s="1"/>
  <c r="T222" i="1"/>
  <c r="AV222" i="1" s="1"/>
  <c r="AS224" i="1"/>
  <c r="AZ224" i="1" s="1"/>
  <c r="AS226" i="1"/>
  <c r="AZ226" i="1" s="1"/>
  <c r="AX230" i="1"/>
  <c r="BB239" i="1"/>
  <c r="AV248" i="1"/>
  <c r="AE198" i="1"/>
  <c r="AE197" i="1" s="1"/>
  <c r="AU201" i="1"/>
  <c r="AQ203" i="1"/>
  <c r="AX203" i="1" s="1"/>
  <c r="BB204" i="1"/>
  <c r="AA206" i="1"/>
  <c r="AA205" i="1" s="1"/>
  <c r="AT208" i="1"/>
  <c r="BA208" i="1" s="1"/>
  <c r="X212" i="1"/>
  <c r="BA213" i="1"/>
  <c r="AS213" i="1"/>
  <c r="AZ213" i="1" s="1"/>
  <c r="T215" i="1"/>
  <c r="AA217" i="1"/>
  <c r="AA216" i="1" s="1"/>
  <c r="AZ217" i="1"/>
  <c r="AO219" i="1"/>
  <c r="AO218" i="1" s="1"/>
  <c r="M220" i="1"/>
  <c r="I218" i="1"/>
  <c r="X223" i="1"/>
  <c r="AA224" i="1"/>
  <c r="AA223" i="1" s="1"/>
  <c r="BB226" i="1"/>
  <c r="AY230" i="1"/>
  <c r="AT231" i="1"/>
  <c r="AF230" i="1"/>
  <c r="AT230" i="1" s="1"/>
  <c r="K239" i="1"/>
  <c r="AY243" i="1"/>
  <c r="G233" i="1"/>
  <c r="AK270" i="1"/>
  <c r="AT216" i="1"/>
  <c r="BA216" i="1" s="1"/>
  <c r="AY219" i="1"/>
  <c r="G218" i="1"/>
  <c r="AS221" i="1"/>
  <c r="AZ221" i="1" s="1"/>
  <c r="AX221" i="1"/>
  <c r="AH224" i="1"/>
  <c r="AH223" i="1" s="1"/>
  <c r="AH207" i="1" s="1"/>
  <c r="AE223" i="1"/>
  <c r="K226" i="1"/>
  <c r="BC226" i="1" s="1"/>
  <c r="AQ233" i="1"/>
  <c r="BC237" i="1"/>
  <c r="AX227" i="1"/>
  <c r="AS232" i="1"/>
  <c r="Q231" i="1"/>
  <c r="T232" i="1"/>
  <c r="Q233" i="1"/>
  <c r="T244" i="1"/>
  <c r="AS244" i="1"/>
  <c r="AZ244" i="1" s="1"/>
  <c r="Q243" i="1"/>
  <c r="AS243" i="1" s="1"/>
  <c r="M219" i="1"/>
  <c r="M223" i="1"/>
  <c r="BA223" i="1"/>
  <c r="AZ225" i="1"/>
  <c r="H228" i="1"/>
  <c r="AV237" i="1"/>
  <c r="AS242" i="1"/>
  <c r="T242" i="1"/>
  <c r="AV242" i="1" s="1"/>
  <c r="BC242" i="1" s="1"/>
  <c r="AX267" i="1"/>
  <c r="F266" i="1"/>
  <c r="AV220" i="1"/>
  <c r="BC220" i="1" s="1"/>
  <c r="AY227" i="1"/>
  <c r="AU234" i="1"/>
  <c r="S233" i="1"/>
  <c r="AU233" i="1" s="1"/>
  <c r="AS237" i="1"/>
  <c r="AZ237" i="1" s="1"/>
  <c r="X236" i="1"/>
  <c r="X233" i="1" s="1"/>
  <c r="AA237" i="1"/>
  <c r="AA236" i="1" s="1"/>
  <c r="AV236" i="1" s="1"/>
  <c r="X218" i="1"/>
  <c r="AX222" i="1"/>
  <c r="H222" i="1"/>
  <c r="AX228" i="1"/>
  <c r="I230" i="1"/>
  <c r="BA231" i="1"/>
  <c r="AT243" i="1"/>
  <c r="BA243" i="1" s="1"/>
  <c r="K258" i="1"/>
  <c r="H257" i="1"/>
  <c r="AZ258" i="1"/>
  <c r="AN207" i="1"/>
  <c r="AU207" i="1" s="1"/>
  <c r="AV219" i="1"/>
  <c r="AA220" i="1"/>
  <c r="AA218" i="1" s="1"/>
  <c r="BA222" i="1"/>
  <c r="AQ223" i="1"/>
  <c r="AX223" i="1" s="1"/>
  <c r="I227" i="1"/>
  <c r="M228" i="1"/>
  <c r="AV228" i="1"/>
  <c r="T234" i="1"/>
  <c r="BA235" i="1"/>
  <c r="BA238" i="1"/>
  <c r="BC241" i="1"/>
  <c r="BA248" i="1"/>
  <c r="R250" i="1"/>
  <c r="AT250" i="1" s="1"/>
  <c r="AT256" i="1"/>
  <c r="AS259" i="1"/>
  <c r="AL262" i="1"/>
  <c r="AZ279" i="1"/>
  <c r="K279" i="1"/>
  <c r="BC279" i="1" s="1"/>
  <c r="AE280" i="1"/>
  <c r="AS280" i="1" s="1"/>
  <c r="AH281" i="1"/>
  <c r="AH280" i="1" s="1"/>
  <c r="AS281" i="1"/>
  <c r="AS298" i="1"/>
  <c r="Q297" i="1"/>
  <c r="T298" i="1"/>
  <c r="BA239" i="1"/>
  <c r="AO239" i="1"/>
  <c r="BA241" i="1"/>
  <c r="S250" i="1"/>
  <c r="AU250" i="1" s="1"/>
  <c r="AC250" i="1"/>
  <c r="AE253" i="1"/>
  <c r="AE250" i="1" s="1"/>
  <c r="K255" i="1"/>
  <c r="H259" i="1"/>
  <c r="AZ259" i="1" s="1"/>
  <c r="AV263" i="1"/>
  <c r="AA232" i="1"/>
  <c r="AA231" i="1" s="1"/>
  <c r="AA230" i="1" s="1"/>
  <c r="AX234" i="1"/>
  <c r="AX251" i="1"/>
  <c r="AR253" i="1"/>
  <c r="AY253" i="1" s="1"/>
  <c r="AO253" i="1"/>
  <c r="AO250" i="1" s="1"/>
  <c r="AX276" i="1"/>
  <c r="W270" i="1"/>
  <c r="W10" i="1" s="1"/>
  <c r="AX235" i="1"/>
  <c r="AX238" i="1"/>
  <c r="AL239" i="1"/>
  <c r="M241" i="1"/>
  <c r="AZ241" i="1"/>
  <c r="AH244" i="1"/>
  <c r="AH243" i="1" s="1"/>
  <c r="AH233" i="1" s="1"/>
  <c r="AV247" i="1"/>
  <c r="T246" i="1"/>
  <c r="BA249" i="1"/>
  <c r="AX257" i="1"/>
  <c r="AV259" i="1"/>
  <c r="BC259" i="1" s="1"/>
  <c r="AX265" i="1"/>
  <c r="H265" i="1"/>
  <c r="AL276" i="1"/>
  <c r="AO278" i="1"/>
  <c r="AU280" i="1"/>
  <c r="BB280" i="1" s="1"/>
  <c r="K225" i="1"/>
  <c r="AZ234" i="1"/>
  <c r="AZ235" i="1"/>
  <c r="AZ238" i="1"/>
  <c r="H239" i="1"/>
  <c r="BA240" i="1"/>
  <c r="AS240" i="1"/>
  <c r="AZ240" i="1" s="1"/>
  <c r="AS241" i="1"/>
  <c r="AQ243" i="1"/>
  <c r="AX243" i="1" s="1"/>
  <c r="AZ254" i="1"/>
  <c r="K254" i="1"/>
  <c r="AY257" i="1"/>
  <c r="AS262" i="1"/>
  <c r="AE272" i="1"/>
  <c r="AH273" i="1"/>
  <c r="AH272" i="1" s="1"/>
  <c r="AH271" i="1" s="1"/>
  <c r="M229" i="1"/>
  <c r="AQ230" i="1"/>
  <c r="BB234" i="1"/>
  <c r="AH246" i="1"/>
  <c r="AX248" i="1"/>
  <c r="H248" i="1"/>
  <c r="AX250" i="1"/>
  <c r="BA253" i="1"/>
  <c r="M253" i="1"/>
  <c r="F263" i="1"/>
  <c r="AX264" i="1"/>
  <c r="AL271" i="1"/>
  <c r="M274" i="1"/>
  <c r="BA274" i="1"/>
  <c r="AZ281" i="1"/>
  <c r="H231" i="1"/>
  <c r="AZ232" i="1"/>
  <c r="M236" i="1"/>
  <c r="BB237" i="1"/>
  <c r="J236" i="1"/>
  <c r="AS245" i="1"/>
  <c r="AZ245" i="1" s="1"/>
  <c r="AL246" i="1"/>
  <c r="AS246" i="1" s="1"/>
  <c r="AS249" i="1"/>
  <c r="AZ249" i="1" s="1"/>
  <c r="J253" i="1"/>
  <c r="BB253" i="1" s="1"/>
  <c r="BB254" i="1"/>
  <c r="M257" i="1"/>
  <c r="AY259" i="1"/>
  <c r="AT263" i="1"/>
  <c r="R262" i="1"/>
  <c r="AT262" i="1" s="1"/>
  <c r="AU263" i="1"/>
  <c r="AG262" i="1"/>
  <c r="K229" i="1"/>
  <c r="AR234" i="1"/>
  <c r="AY234" i="1" s="1"/>
  <c r="K235" i="1"/>
  <c r="K238" i="1"/>
  <c r="AO247" i="1"/>
  <c r="AO246" i="1" s="1"/>
  <c r="AO233" i="1" s="1"/>
  <c r="M251" i="1"/>
  <c r="BA251" i="1"/>
  <c r="J250" i="1"/>
  <c r="BB250" i="1" s="1"/>
  <c r="BB256" i="1"/>
  <c r="BA259" i="1"/>
  <c r="M259" i="1"/>
  <c r="BA264" i="1"/>
  <c r="I263" i="1"/>
  <c r="M264" i="1"/>
  <c r="J231" i="1"/>
  <c r="BB232" i="1"/>
  <c r="AR233" i="1"/>
  <c r="M235" i="1"/>
  <c r="M237" i="1"/>
  <c r="AZ242" i="1"/>
  <c r="H243" i="1"/>
  <c r="AZ243" i="1" s="1"/>
  <c r="K244" i="1"/>
  <c r="AR246" i="1"/>
  <c r="AY246" i="1" s="1"/>
  <c r="AQ250" i="1"/>
  <c r="Q251" i="1"/>
  <c r="AS252" i="1"/>
  <c r="AZ252" i="1" s="1"/>
  <c r="BA252" i="1"/>
  <c r="BB266" i="1"/>
  <c r="BA229" i="1"/>
  <c r="S230" i="1"/>
  <c r="AU230" i="1" s="1"/>
  <c r="K232" i="1"/>
  <c r="AT234" i="1"/>
  <c r="BA234" i="1" s="1"/>
  <c r="AS236" i="1"/>
  <c r="AZ236" i="1" s="1"/>
  <c r="AR239" i="1"/>
  <c r="AY239" i="1" s="1"/>
  <c r="AE239" i="1"/>
  <c r="AE233" i="1" s="1"/>
  <c r="T240" i="1"/>
  <c r="BB242" i="1"/>
  <c r="AA249" i="1"/>
  <c r="AA246" i="1" s="1"/>
  <c r="I250" i="1"/>
  <c r="T252" i="1"/>
  <c r="I256" i="1"/>
  <c r="AQ266" i="1"/>
  <c r="AH275" i="1"/>
  <c r="AH274" i="1" s="1"/>
  <c r="AE274" i="1"/>
  <c r="AS274" i="1" s="1"/>
  <c r="AU271" i="1"/>
  <c r="S270" i="1"/>
  <c r="M232" i="1"/>
  <c r="AT233" i="1"/>
  <c r="M244" i="1"/>
  <c r="BB244" i="1"/>
  <c r="AX247" i="1"/>
  <c r="F246" i="1"/>
  <c r="AX246" i="1" s="1"/>
  <c r="H247" i="1"/>
  <c r="AS247" i="1"/>
  <c r="AA254" i="1"/>
  <c r="X253" i="1"/>
  <c r="G256" i="1"/>
  <c r="AY256" i="1" s="1"/>
  <c r="AS260" i="1"/>
  <c r="AZ260" i="1" s="1"/>
  <c r="P262" i="1"/>
  <c r="J264" i="1"/>
  <c r="V266" i="1"/>
  <c r="V262" i="1" s="1"/>
  <c r="AY267" i="1"/>
  <c r="P271" i="1"/>
  <c r="F274" i="1"/>
  <c r="AX274" i="1" s="1"/>
  <c r="BB275" i="1"/>
  <c r="BB277" i="1"/>
  <c r="H280" i="1"/>
  <c r="AY287" i="1"/>
  <c r="AR293" i="1"/>
  <c r="AY293" i="1" s="1"/>
  <c r="AZ295" i="1"/>
  <c r="AU264" i="1"/>
  <c r="H267" i="1"/>
  <c r="K268" i="1"/>
  <c r="K283" i="1"/>
  <c r="BC284" i="1"/>
  <c r="BC288" i="1"/>
  <c r="K287" i="1"/>
  <c r="BB245" i="1"/>
  <c r="AD263" i="1"/>
  <c r="AD262" i="1" s="1"/>
  <c r="AV264" i="1"/>
  <c r="F272" i="1"/>
  <c r="AO273" i="1"/>
  <c r="AO272" i="1" s="1"/>
  <c r="AO271" i="1" s="1"/>
  <c r="AO275" i="1"/>
  <c r="AO274" i="1" s="1"/>
  <c r="AV274" i="1" s="1"/>
  <c r="AX278" i="1"/>
  <c r="AX281" i="1"/>
  <c r="F280" i="1"/>
  <c r="AX280" i="1" s="1"/>
  <c r="S262" i="1"/>
  <c r="M267" i="1"/>
  <c r="V271" i="1"/>
  <c r="V270" i="1" s="1"/>
  <c r="AY272" i="1"/>
  <c r="AO299" i="1"/>
  <c r="AE304" i="1"/>
  <c r="AH305" i="1"/>
  <c r="AH304" i="1" s="1"/>
  <c r="AV304" i="1" s="1"/>
  <c r="AR251" i="1"/>
  <c r="AY251" i="1" s="1"/>
  <c r="AT257" i="1"/>
  <c r="BA257" i="1" s="1"/>
  <c r="T258" i="1"/>
  <c r="M268" i="1"/>
  <c r="J272" i="1"/>
  <c r="H273" i="1"/>
  <c r="AO277" i="1"/>
  <c r="AO276" i="1" s="1"/>
  <c r="M278" i="1"/>
  <c r="AT289" i="1"/>
  <c r="AZ291" i="1"/>
  <c r="H290" i="1"/>
  <c r="K291" i="1"/>
  <c r="K252" i="1"/>
  <c r="H251" i="1"/>
  <c r="AU257" i="1"/>
  <c r="BB257" i="1" s="1"/>
  <c r="M266" i="1"/>
  <c r="AS267" i="1"/>
  <c r="T268" i="1"/>
  <c r="AS268" i="1"/>
  <c r="AZ268" i="1"/>
  <c r="I276" i="1"/>
  <c r="AZ277" i="1"/>
  <c r="Q282" i="1"/>
  <c r="AY300" i="1"/>
  <c r="AS266" i="1"/>
  <c r="Y270" i="1"/>
  <c r="K275" i="1"/>
  <c r="H274" i="1"/>
  <c r="T278" i="1"/>
  <c r="AS278" i="1"/>
  <c r="AZ278" i="1"/>
  <c r="K281" i="1"/>
  <c r="AU251" i="1"/>
  <c r="BB251" i="1" s="1"/>
  <c r="AX252" i="1"/>
  <c r="T255" i="1"/>
  <c r="AS255" i="1"/>
  <c r="AZ255" i="1" s="1"/>
  <c r="AT266" i="1"/>
  <c r="BA266" i="1" s="1"/>
  <c r="M273" i="1"/>
  <c r="M275" i="1"/>
  <c r="BB276" i="1"/>
  <c r="AV281" i="1"/>
  <c r="AU282" i="1"/>
  <c r="F296" i="1"/>
  <c r="AY299" i="1"/>
  <c r="K300" i="1"/>
  <c r="AO262" i="1"/>
  <c r="AU267" i="1"/>
  <c r="BB267" i="1" s="1"/>
  <c r="T273" i="1"/>
  <c r="AS273" i="1"/>
  <c r="AX275" i="1"/>
  <c r="K277" i="1"/>
  <c r="AV280" i="1"/>
  <c r="AU283" i="1"/>
  <c r="BB283" i="1" s="1"/>
  <c r="K297" i="1"/>
  <c r="AX259" i="1"/>
  <c r="O262" i="1"/>
  <c r="AQ262" i="1" s="1"/>
  <c r="Q272" i="1"/>
  <c r="AT272" i="1"/>
  <c r="BA272" i="1" s="1"/>
  <c r="Q276" i="1"/>
  <c r="AS276" i="1" s="1"/>
  <c r="AZ276" i="1" s="1"/>
  <c r="AT271" i="1"/>
  <c r="AV275" i="1"/>
  <c r="AZ275" i="1"/>
  <c r="AZ284" i="1"/>
  <c r="H283" i="1"/>
  <c r="M281" i="1"/>
  <c r="AV284" i="1"/>
  <c r="T283" i="1"/>
  <c r="AV287" i="1"/>
  <c r="BB290" i="1"/>
  <c r="BA291" i="1"/>
  <c r="I290" i="1"/>
  <c r="M291" i="1"/>
  <c r="AZ292" i="1"/>
  <c r="K292" i="1"/>
  <c r="AV301" i="1"/>
  <c r="BC301" i="1" s="1"/>
  <c r="T300" i="1"/>
  <c r="BB306" i="1"/>
  <c r="AL308" i="1"/>
  <c r="AO309" i="1"/>
  <c r="AO308" i="1" s="1"/>
  <c r="AQ310" i="1"/>
  <c r="AX310" i="1" s="1"/>
  <c r="BB282" i="1"/>
  <c r="AX283" i="1"/>
  <c r="AX285" i="1"/>
  <c r="AX287" i="1"/>
  <c r="BA292" i="1"/>
  <c r="M292" i="1"/>
  <c r="X316" i="1"/>
  <c r="X315" i="1" s="1"/>
  <c r="X314" i="1" s="1"/>
  <c r="AV291" i="1"/>
  <c r="T290" i="1"/>
  <c r="AR296" i="1"/>
  <c r="AY296" i="1" s="1"/>
  <c r="AV303" i="1"/>
  <c r="AR306" i="1"/>
  <c r="AY306" i="1" s="1"/>
  <c r="Q310" i="1"/>
  <c r="X321" i="1"/>
  <c r="X320" i="1" s="1"/>
  <c r="X319" i="1" s="1"/>
  <c r="I280" i="1"/>
  <c r="AR283" i="1"/>
  <c r="AY283" i="1" s="1"/>
  <c r="AZ285" i="1"/>
  <c r="AZ287" i="1"/>
  <c r="BA288" i="1"/>
  <c r="M288" i="1"/>
  <c r="AV292" i="1"/>
  <c r="AX293" i="1"/>
  <c r="BB296" i="1"/>
  <c r="AH299" i="1"/>
  <c r="AR302" i="1"/>
  <c r="AY302" i="1" s="1"/>
  <c r="AX304" i="1"/>
  <c r="AQ308" i="1"/>
  <c r="K312" i="1"/>
  <c r="H311" i="1"/>
  <c r="AZ312" i="1"/>
  <c r="AT315" i="1"/>
  <c r="H316" i="1"/>
  <c r="K317" i="1"/>
  <c r="AQ282" i="1"/>
  <c r="AX282" i="1" s="1"/>
  <c r="BB285" i="1"/>
  <c r="BA287" i="1"/>
  <c r="M287" i="1"/>
  <c r="O296" i="1"/>
  <c r="AQ296" i="1" s="1"/>
  <c r="AQ297" i="1"/>
  <c r="AX297" i="1" s="1"/>
  <c r="AN299" i="1"/>
  <c r="AN270" i="1" s="1"/>
  <c r="AL299" i="1"/>
  <c r="AV302" i="1"/>
  <c r="H304" i="1"/>
  <c r="AZ304" i="1" s="1"/>
  <c r="K305" i="1"/>
  <c r="AX309" i="1"/>
  <c r="F308" i="1"/>
  <c r="H309" i="1"/>
  <c r="F314" i="1"/>
  <c r="AQ320" i="1"/>
  <c r="AT320" i="1"/>
  <c r="H321" i="1"/>
  <c r="K322" i="1"/>
  <c r="AU293" i="1"/>
  <c r="BB293" i="1" s="1"/>
  <c r="AE294" i="1"/>
  <c r="AE293" i="1" s="1"/>
  <c r="AS293" i="1" s="1"/>
  <c r="AH295" i="1"/>
  <c r="AH294" i="1" s="1"/>
  <c r="AH293" i="1" s="1"/>
  <c r="AV293" i="1" s="1"/>
  <c r="K306" i="1"/>
  <c r="BC306" i="1" s="1"/>
  <c r="AQ315" i="1"/>
  <c r="AX315" i="1" s="1"/>
  <c r="AY316" i="1"/>
  <c r="AR320" i="1"/>
  <c r="F319" i="1"/>
  <c r="AX319" i="1" s="1"/>
  <c r="AX320" i="1"/>
  <c r="AT282" i="1"/>
  <c r="AR282" i="1"/>
  <c r="AE282" i="1"/>
  <c r="BB289" i="1"/>
  <c r="AV294" i="1"/>
  <c r="AU300" i="1"/>
  <c r="BB300" i="1" s="1"/>
  <c r="AK299" i="1"/>
  <c r="T311" i="1"/>
  <c r="I315" i="1"/>
  <c r="M316" i="1"/>
  <c r="BA316" i="1"/>
  <c r="AV317" i="1"/>
  <c r="T316" i="1"/>
  <c r="AT319" i="1"/>
  <c r="AY321" i="1"/>
  <c r="AE311" i="1"/>
  <c r="AE310" i="1" s="1"/>
  <c r="AH312" i="1"/>
  <c r="AH311" i="1" s="1"/>
  <c r="AH310" i="1" s="1"/>
  <c r="AT314" i="1"/>
  <c r="I320" i="1"/>
  <c r="BA321" i="1"/>
  <c r="AV322" i="1"/>
  <c r="T321" i="1"/>
  <c r="AS304" i="1"/>
  <c r="I283" i="1"/>
  <c r="M284" i="1"/>
  <c r="K286" i="1"/>
  <c r="BA286" i="1"/>
  <c r="I285" i="1"/>
  <c r="AV305" i="1"/>
  <c r="AV307" i="1"/>
  <c r="BC307" i="1" s="1"/>
  <c r="T306" i="1"/>
  <c r="AV306" i="1" s="1"/>
  <c r="AY282" i="1"/>
  <c r="H294" i="1"/>
  <c r="K295" i="1"/>
  <c r="AE299" i="1"/>
  <c r="AZ306" i="1"/>
  <c r="AQ299" i="1"/>
  <c r="M294" i="1"/>
  <c r="AY297" i="1"/>
  <c r="M301" i="1"/>
  <c r="I302" i="1"/>
  <c r="M304" i="1"/>
  <c r="AZ307" i="1"/>
  <c r="BA311" i="1"/>
  <c r="BA312" i="1"/>
  <c r="S315" i="1"/>
  <c r="J316" i="1"/>
  <c r="J321" i="1"/>
  <c r="AZ298" i="1"/>
  <c r="P299" i="1"/>
  <c r="AR299" i="1" s="1"/>
  <c r="J302" i="1"/>
  <c r="BA306" i="1"/>
  <c r="BA307" i="1"/>
  <c r="Q308" i="1"/>
  <c r="AS308" i="1" s="1"/>
  <c r="AE308" i="1"/>
  <c r="BB311" i="1"/>
  <c r="O314" i="1"/>
  <c r="AQ314" i="1" s="1"/>
  <c r="O319" i="1"/>
  <c r="AQ319" i="1" s="1"/>
  <c r="F290" i="1"/>
  <c r="I293" i="1"/>
  <c r="BA297" i="1"/>
  <c r="BA298" i="1"/>
  <c r="H300" i="1"/>
  <c r="P314" i="1"/>
  <c r="AR314" i="1" s="1"/>
  <c r="G315" i="1"/>
  <c r="BA317" i="1"/>
  <c r="P319" i="1"/>
  <c r="AR319" i="1" s="1"/>
  <c r="G320" i="1"/>
  <c r="BA322" i="1"/>
  <c r="AX291" i="1"/>
  <c r="BB297" i="1"/>
  <c r="I300" i="1"/>
  <c r="BA303" i="1"/>
  <c r="AQ311" i="1"/>
  <c r="AX311" i="1" s="1"/>
  <c r="T308" i="1"/>
  <c r="AV308" i="1" s="1"/>
  <c r="I310" i="1"/>
  <c r="AL290" i="1"/>
  <c r="AL289" i="1" s="1"/>
  <c r="AS289" i="1" s="1"/>
  <c r="AX292" i="1"/>
  <c r="AU294" i="1"/>
  <c r="BB294" i="1" s="1"/>
  <c r="AS295" i="1"/>
  <c r="AD296" i="1"/>
  <c r="AD270" i="1" s="1"/>
  <c r="AS305" i="1"/>
  <c r="AZ305" i="1" s="1"/>
  <c r="AF310" i="1"/>
  <c r="AT310" i="1" s="1"/>
  <c r="AS312" i="1"/>
  <c r="Q316" i="1"/>
  <c r="Q321" i="1"/>
  <c r="AF296" i="1"/>
  <c r="AF270" i="1" s="1"/>
  <c r="AS317" i="1"/>
  <c r="AZ317" i="1" s="1"/>
  <c r="AS322" i="1"/>
  <c r="AZ322" i="1" s="1"/>
  <c r="K303" i="1"/>
  <c r="BA181" i="1" l="1"/>
  <c r="AD10" i="1"/>
  <c r="K274" i="1"/>
  <c r="BC274" i="1" s="1"/>
  <c r="BC275" i="1"/>
  <c r="I314" i="1"/>
  <c r="BA315" i="1"/>
  <c r="Q315" i="1"/>
  <c r="AS316" i="1"/>
  <c r="I319" i="1"/>
  <c r="BA320" i="1"/>
  <c r="AV312" i="1"/>
  <c r="I299" i="1"/>
  <c r="M300" i="1"/>
  <c r="BA300" i="1"/>
  <c r="M285" i="1"/>
  <c r="BA285" i="1"/>
  <c r="AX314" i="1"/>
  <c r="F271" i="1"/>
  <c r="AX272" i="1"/>
  <c r="AR262" i="1"/>
  <c r="AY262" i="1" s="1"/>
  <c r="M250" i="1"/>
  <c r="BA250" i="1"/>
  <c r="AV246" i="1"/>
  <c r="AV234" i="1"/>
  <c r="AV249" i="1"/>
  <c r="BC249" i="1" s="1"/>
  <c r="K228" i="1"/>
  <c r="AZ228" i="1"/>
  <c r="H227" i="1"/>
  <c r="AZ227" i="1" s="1"/>
  <c r="AS214" i="1"/>
  <c r="AV224" i="1"/>
  <c r="BC224" i="1" s="1"/>
  <c r="AZ196" i="1"/>
  <c r="K196" i="1"/>
  <c r="H195" i="1"/>
  <c r="AZ195" i="1" s="1"/>
  <c r="AV196" i="1"/>
  <c r="H186" i="1"/>
  <c r="AZ186" i="1" s="1"/>
  <c r="K187" i="1"/>
  <c r="AZ187" i="1"/>
  <c r="AV140" i="1"/>
  <c r="T139" i="1"/>
  <c r="AV139" i="1" s="1"/>
  <c r="M186" i="1"/>
  <c r="BB186" i="1"/>
  <c r="BA168" i="1"/>
  <c r="M168" i="1"/>
  <c r="AS177" i="1"/>
  <c r="BC92" i="1"/>
  <c r="BC144" i="1"/>
  <c r="K101" i="1"/>
  <c r="M116" i="1"/>
  <c r="BA116" i="1"/>
  <c r="I115" i="1"/>
  <c r="M99" i="1"/>
  <c r="J98" i="1"/>
  <c r="BB98" i="1" s="1"/>
  <c r="BB99" i="1"/>
  <c r="AS118" i="1"/>
  <c r="AL98" i="1"/>
  <c r="AO99" i="1"/>
  <c r="AO98" i="1" s="1"/>
  <c r="AO71" i="1" s="1"/>
  <c r="AH72" i="1"/>
  <c r="AV110" i="1"/>
  <c r="AZ54" i="1"/>
  <c r="K54" i="1"/>
  <c r="BC54" i="1" s="1"/>
  <c r="AS41" i="1"/>
  <c r="Q40" i="1"/>
  <c r="T41" i="1"/>
  <c r="AZ65" i="1"/>
  <c r="H64" i="1"/>
  <c r="AZ64" i="1" s="1"/>
  <c r="BC39" i="1"/>
  <c r="AE12" i="1"/>
  <c r="BA218" i="1"/>
  <c r="M218" i="1"/>
  <c r="T223" i="1"/>
  <c r="AV223" i="1" s="1"/>
  <c r="AX173" i="1"/>
  <c r="F170" i="1"/>
  <c r="AX170" i="1" s="1"/>
  <c r="BA210" i="1"/>
  <c r="M210" i="1"/>
  <c r="AZ167" i="1"/>
  <c r="K167" i="1"/>
  <c r="H166" i="1"/>
  <c r="AZ166" i="1" s="1"/>
  <c r="T137" i="1"/>
  <c r="AV138" i="1"/>
  <c r="BC131" i="1"/>
  <c r="BC91" i="1"/>
  <c r="BB120" i="1"/>
  <c r="J115" i="1"/>
  <c r="BB115" i="1" s="1"/>
  <c r="M101" i="1"/>
  <c r="BA101" i="1"/>
  <c r="J72" i="1"/>
  <c r="BB73" i="1"/>
  <c r="AZ117" i="1"/>
  <c r="H116" i="1"/>
  <c r="K117" i="1"/>
  <c r="AE136" i="1"/>
  <c r="AE71" i="1" s="1"/>
  <c r="BC255" i="1"/>
  <c r="AX308" i="1"/>
  <c r="F299" i="1"/>
  <c r="AX299" i="1" s="1"/>
  <c r="M280" i="1"/>
  <c r="BA280" i="1"/>
  <c r="K296" i="1"/>
  <c r="BC281" i="1"/>
  <c r="K280" i="1"/>
  <c r="BC280" i="1" s="1"/>
  <c r="BB231" i="1"/>
  <c r="J230" i="1"/>
  <c r="BB230" i="1" s="1"/>
  <c r="K248" i="1"/>
  <c r="BC248" i="1" s="1"/>
  <c r="AZ248" i="1"/>
  <c r="M231" i="1"/>
  <c r="AY233" i="1"/>
  <c r="AX210" i="1"/>
  <c r="F207" i="1"/>
  <c r="AX207" i="1" s="1"/>
  <c r="H201" i="1"/>
  <c r="AZ201" i="1" s="1"/>
  <c r="K202" i="1"/>
  <c r="AZ202" i="1"/>
  <c r="AV206" i="1"/>
  <c r="AX153" i="1"/>
  <c r="O152" i="1"/>
  <c r="AE181" i="1"/>
  <c r="Q136" i="1"/>
  <c r="AS136" i="1" s="1"/>
  <c r="AS137" i="1"/>
  <c r="Y152" i="1"/>
  <c r="Y10" i="1" s="1"/>
  <c r="AV178" i="1"/>
  <c r="T177" i="1"/>
  <c r="AV177" i="1" s="1"/>
  <c r="AV147" i="1"/>
  <c r="BC147" i="1" s="1"/>
  <c r="T146" i="1"/>
  <c r="AV146" i="1" s="1"/>
  <c r="H124" i="1"/>
  <c r="I98" i="1"/>
  <c r="AH115" i="1"/>
  <c r="AV115" i="1" s="1"/>
  <c r="AZ97" i="1"/>
  <c r="K97" i="1"/>
  <c r="H96" i="1"/>
  <c r="AZ96" i="1" s="1"/>
  <c r="AV92" i="1"/>
  <c r="AV51" i="1"/>
  <c r="BC51" i="1" s="1"/>
  <c r="T50" i="1"/>
  <c r="AV50" i="1" s="1"/>
  <c r="AK71" i="1"/>
  <c r="AR71" i="1" s="1"/>
  <c r="AZ43" i="1"/>
  <c r="K43" i="1"/>
  <c r="BC43" i="1" s="1"/>
  <c r="AZ46" i="1"/>
  <c r="BC31" i="1"/>
  <c r="AZ37" i="1"/>
  <c r="BC56" i="1"/>
  <c r="AV17" i="1"/>
  <c r="T16" i="1"/>
  <c r="AZ309" i="1"/>
  <c r="H308" i="1"/>
  <c r="AZ308" i="1" s="1"/>
  <c r="K309" i="1"/>
  <c r="AZ283" i="1"/>
  <c r="H282" i="1"/>
  <c r="BA276" i="1"/>
  <c r="M276" i="1"/>
  <c r="K253" i="1"/>
  <c r="AT296" i="1"/>
  <c r="BA296" i="1" s="1"/>
  <c r="BC292" i="1"/>
  <c r="AX296" i="1"/>
  <c r="AU270" i="1"/>
  <c r="AV240" i="1"/>
  <c r="BC240" i="1" s="1"/>
  <c r="T239" i="1"/>
  <c r="AV239" i="1" s="1"/>
  <c r="H230" i="1"/>
  <c r="BA227" i="1"/>
  <c r="M227" i="1"/>
  <c r="AA207" i="1"/>
  <c r="H205" i="1"/>
  <c r="AZ205" i="1" s="1"/>
  <c r="AZ206" i="1"/>
  <c r="K206" i="1"/>
  <c r="AZ191" i="1"/>
  <c r="AL181" i="1"/>
  <c r="AV182" i="1"/>
  <c r="AC152" i="1"/>
  <c r="AC10" i="1" s="1"/>
  <c r="AA129" i="1"/>
  <c r="AA128" i="1" s="1"/>
  <c r="AV131" i="1"/>
  <c r="AH153" i="1"/>
  <c r="AH152" i="1" s="1"/>
  <c r="K162" i="1"/>
  <c r="BA141" i="1"/>
  <c r="M141" i="1"/>
  <c r="K129" i="1"/>
  <c r="BC130" i="1"/>
  <c r="AV102" i="1"/>
  <c r="BC102" i="1" s="1"/>
  <c r="T101" i="1"/>
  <c r="AV101" i="1" s="1"/>
  <c r="AV86" i="1"/>
  <c r="BC86" i="1" s="1"/>
  <c r="T85" i="1"/>
  <c r="AV85" i="1" s="1"/>
  <c r="AX90" i="1"/>
  <c r="F89" i="1"/>
  <c r="AX89" i="1" s="1"/>
  <c r="AX96" i="1"/>
  <c r="AV74" i="1"/>
  <c r="T73" i="1"/>
  <c r="AX73" i="1"/>
  <c r="F72" i="1"/>
  <c r="AV80" i="1"/>
  <c r="BC80" i="1" s="1"/>
  <c r="BC76" i="1"/>
  <c r="Q72" i="1"/>
  <c r="F289" i="1"/>
  <c r="AX289" i="1" s="1"/>
  <c r="AX290" i="1"/>
  <c r="BC286" i="1"/>
  <c r="K285" i="1"/>
  <c r="BC285" i="1" s="1"/>
  <c r="G319" i="1"/>
  <c r="AY319" i="1" s="1"/>
  <c r="AY320" i="1"/>
  <c r="BC305" i="1"/>
  <c r="K304" i="1"/>
  <c r="BC304" i="1" s="1"/>
  <c r="BC317" i="1"/>
  <c r="K316" i="1"/>
  <c r="AV295" i="1"/>
  <c r="AS311" i="1"/>
  <c r="AZ311" i="1" s="1"/>
  <c r="AV268" i="1"/>
  <c r="T267" i="1"/>
  <c r="AZ280" i="1"/>
  <c r="X250" i="1"/>
  <c r="AS253" i="1"/>
  <c r="AZ253" i="1" s="1"/>
  <c r="Q250" i="1"/>
  <c r="AS250" i="1" s="1"/>
  <c r="AS251" i="1"/>
  <c r="AV277" i="1"/>
  <c r="F233" i="1"/>
  <c r="AX233" i="1" s="1"/>
  <c r="BA230" i="1"/>
  <c r="M230" i="1"/>
  <c r="BC239" i="1"/>
  <c r="Q207" i="1"/>
  <c r="Q197" i="1"/>
  <c r="AS197" i="1" s="1"/>
  <c r="BA197" i="1"/>
  <c r="M197" i="1"/>
  <c r="AZ203" i="1"/>
  <c r="K191" i="1"/>
  <c r="BC191" i="1" s="1"/>
  <c r="BC192" i="1"/>
  <c r="AO181" i="1"/>
  <c r="AO152" i="1" s="1"/>
  <c r="K148" i="1"/>
  <c r="BC148" i="1" s="1"/>
  <c r="P152" i="1"/>
  <c r="AR152" i="1" s="1"/>
  <c r="AV183" i="1"/>
  <c r="BC183" i="1" s="1"/>
  <c r="AU170" i="1"/>
  <c r="AY153" i="1"/>
  <c r="AS184" i="1"/>
  <c r="AZ184" i="1" s="1"/>
  <c r="AE152" i="1"/>
  <c r="BC123" i="1"/>
  <c r="AH170" i="1"/>
  <c r="AA144" i="1"/>
  <c r="AV144" i="1" s="1"/>
  <c r="AV145" i="1"/>
  <c r="BC145" i="1" s="1"/>
  <c r="AS129" i="1"/>
  <c r="AZ129" i="1" s="1"/>
  <c r="T128" i="1"/>
  <c r="AV128" i="1" s="1"/>
  <c r="AV129" i="1"/>
  <c r="Q98" i="1"/>
  <c r="AS98" i="1" s="1"/>
  <c r="AS101" i="1"/>
  <c r="AZ101" i="1" s="1"/>
  <c r="AF152" i="1"/>
  <c r="AF10" i="1" s="1"/>
  <c r="BC110" i="1"/>
  <c r="K109" i="1"/>
  <c r="BC109" i="1" s="1"/>
  <c r="AQ128" i="1"/>
  <c r="AX128" i="1" s="1"/>
  <c r="AQ72" i="1"/>
  <c r="O71" i="1"/>
  <c r="AV79" i="1"/>
  <c r="BC74" i="1"/>
  <c r="K73" i="1"/>
  <c r="S71" i="1"/>
  <c r="K79" i="1"/>
  <c r="AV90" i="1"/>
  <c r="T89" i="1"/>
  <c r="AV89" i="1" s="1"/>
  <c r="AZ44" i="1"/>
  <c r="K44" i="1"/>
  <c r="BC44" i="1" s="1"/>
  <c r="T26" i="1"/>
  <c r="AV27" i="1"/>
  <c r="BC27" i="1" s="1"/>
  <c r="BC47" i="1"/>
  <c r="K46" i="1"/>
  <c r="K37" i="1"/>
  <c r="M293" i="1"/>
  <c r="BA293" i="1"/>
  <c r="J320" i="1"/>
  <c r="M320" i="1" s="1"/>
  <c r="BB321" i="1"/>
  <c r="AS294" i="1"/>
  <c r="AS310" i="1"/>
  <c r="K276" i="1"/>
  <c r="BC276" i="1" s="1"/>
  <c r="BC277" i="1"/>
  <c r="AV278" i="1"/>
  <c r="BC278" i="1" s="1"/>
  <c r="T276" i="1"/>
  <c r="AV276" i="1" s="1"/>
  <c r="H272" i="1"/>
  <c r="K273" i="1"/>
  <c r="AZ273" i="1"/>
  <c r="BC287" i="1"/>
  <c r="AA253" i="1"/>
  <c r="AA250" i="1" s="1"/>
  <c r="AV254" i="1"/>
  <c r="BC254" i="1" s="1"/>
  <c r="O270" i="1"/>
  <c r="AQ270" i="1" s="1"/>
  <c r="K236" i="1"/>
  <c r="BC236" i="1" s="1"/>
  <c r="BC238" i="1"/>
  <c r="AL233" i="1"/>
  <c r="AS198" i="1"/>
  <c r="AZ198" i="1" s="1"/>
  <c r="BB197" i="1"/>
  <c r="K203" i="1"/>
  <c r="AV188" i="1"/>
  <c r="BC188" i="1" s="1"/>
  <c r="T186" i="1"/>
  <c r="AV186" i="1" s="1"/>
  <c r="AV195" i="1"/>
  <c r="M148" i="1"/>
  <c r="BA148" i="1"/>
  <c r="T184" i="1"/>
  <c r="AV184" i="1" s="1"/>
  <c r="AV185" i="1"/>
  <c r="M144" i="1"/>
  <c r="H181" i="1"/>
  <c r="AZ182" i="1"/>
  <c r="BA158" i="1"/>
  <c r="I153" i="1"/>
  <c r="M158" i="1"/>
  <c r="BB137" i="1"/>
  <c r="J136" i="1"/>
  <c r="BB136" i="1" s="1"/>
  <c r="K93" i="1"/>
  <c r="BC93" i="1" s="1"/>
  <c r="H90" i="1"/>
  <c r="AZ93" i="1"/>
  <c r="J124" i="1"/>
  <c r="BB125" i="1"/>
  <c r="AL72" i="1"/>
  <c r="AL71" i="1" s="1"/>
  <c r="K125" i="1"/>
  <c r="M79" i="1"/>
  <c r="H72" i="1"/>
  <c r="AZ73" i="1"/>
  <c r="Q67" i="1"/>
  <c r="AS67" i="1" s="1"/>
  <c r="AZ67" i="1" s="1"/>
  <c r="AS68" i="1"/>
  <c r="AZ68" i="1" s="1"/>
  <c r="M89" i="1"/>
  <c r="BA89" i="1"/>
  <c r="T19" i="1"/>
  <c r="AV20" i="1"/>
  <c r="AZ15" i="1"/>
  <c r="K15" i="1"/>
  <c r="H14" i="1"/>
  <c r="T299" i="1"/>
  <c r="AV299" i="1" s="1"/>
  <c r="AV300" i="1"/>
  <c r="BC300" i="1" s="1"/>
  <c r="BC225" i="1"/>
  <c r="K223" i="1"/>
  <c r="BC223" i="1" s="1"/>
  <c r="J315" i="1"/>
  <c r="M315" i="1" s="1"/>
  <c r="BB316" i="1"/>
  <c r="BA283" i="1"/>
  <c r="M283" i="1"/>
  <c r="I282" i="1"/>
  <c r="S314" i="1"/>
  <c r="AU314" i="1" s="1"/>
  <c r="AU315" i="1"/>
  <c r="BC295" i="1"/>
  <c r="K294" i="1"/>
  <c r="AV309" i="1"/>
  <c r="AV316" i="1"/>
  <c r="T315" i="1"/>
  <c r="H315" i="1"/>
  <c r="AZ316" i="1"/>
  <c r="BC303" i="1"/>
  <c r="K302" i="1"/>
  <c r="BC302" i="1" s="1"/>
  <c r="AZ294" i="1"/>
  <c r="H293" i="1"/>
  <c r="AZ293" i="1" s="1"/>
  <c r="I289" i="1"/>
  <c r="M290" i="1"/>
  <c r="BA290" i="1"/>
  <c r="AZ274" i="1"/>
  <c r="J271" i="1"/>
  <c r="M272" i="1"/>
  <c r="BB272" i="1"/>
  <c r="AU262" i="1"/>
  <c r="AQ271" i="1"/>
  <c r="K234" i="1"/>
  <c r="BC235" i="1"/>
  <c r="I271" i="1"/>
  <c r="AX266" i="1"/>
  <c r="T214" i="1"/>
  <c r="AV215" i="1"/>
  <c r="BC217" i="1"/>
  <c r="K216" i="1"/>
  <c r="BC216" i="1" s="1"/>
  <c r="H197" i="1"/>
  <c r="AZ197" i="1" s="1"/>
  <c r="H175" i="1"/>
  <c r="AZ176" i="1"/>
  <c r="K176" i="1"/>
  <c r="AX201" i="1"/>
  <c r="F197" i="1"/>
  <c r="AX197" i="1" s="1"/>
  <c r="BB201" i="1"/>
  <c r="BA191" i="1"/>
  <c r="M191" i="1"/>
  <c r="BA132" i="1"/>
  <c r="M132" i="1"/>
  <c r="K179" i="1"/>
  <c r="BC179" i="1" s="1"/>
  <c r="BC180" i="1"/>
  <c r="AU181" i="1"/>
  <c r="S152" i="1"/>
  <c r="AZ146" i="1"/>
  <c r="Q124" i="1"/>
  <c r="AS124" i="1" s="1"/>
  <c r="AS125" i="1"/>
  <c r="AZ125" i="1" s="1"/>
  <c r="K182" i="1"/>
  <c r="T154" i="1"/>
  <c r="AV155" i="1"/>
  <c r="K134" i="1"/>
  <c r="BC134" i="1" s="1"/>
  <c r="BC135" i="1"/>
  <c r="H139" i="1"/>
  <c r="AZ139" i="1" s="1"/>
  <c r="AZ140" i="1"/>
  <c r="K140" i="1"/>
  <c r="AT98" i="1"/>
  <c r="I72" i="1"/>
  <c r="M73" i="1"/>
  <c r="BA73" i="1"/>
  <c r="M109" i="1"/>
  <c r="BA109" i="1"/>
  <c r="BA87" i="1"/>
  <c r="M87" i="1"/>
  <c r="K68" i="1"/>
  <c r="G71" i="1"/>
  <c r="AZ20" i="1"/>
  <c r="H19" i="1"/>
  <c r="K20" i="1"/>
  <c r="BC61" i="1"/>
  <c r="K60" i="1"/>
  <c r="BC60" i="1" s="1"/>
  <c r="J12" i="1"/>
  <c r="G314" i="1"/>
  <c r="AY314" i="1" s="1"/>
  <c r="AY315" i="1"/>
  <c r="AV202" i="1"/>
  <c r="T201" i="1"/>
  <c r="H207" i="1"/>
  <c r="AZ208" i="1"/>
  <c r="K198" i="1"/>
  <c r="AZ214" i="1"/>
  <c r="H177" i="1"/>
  <c r="AZ177" i="1" s="1"/>
  <c r="K178" i="1"/>
  <c r="AZ178" i="1"/>
  <c r="AV171" i="1"/>
  <c r="BC171" i="1" s="1"/>
  <c r="AA136" i="1"/>
  <c r="AA71" i="1" s="1"/>
  <c r="M184" i="1"/>
  <c r="BA184" i="1"/>
  <c r="Q153" i="1"/>
  <c r="AS154" i="1"/>
  <c r="BC165" i="1"/>
  <c r="K164" i="1"/>
  <c r="BC164" i="1" s="1"/>
  <c r="BB139" i="1"/>
  <c r="M139" i="1"/>
  <c r="M120" i="1"/>
  <c r="J89" i="1"/>
  <c r="BB89" i="1" s="1"/>
  <c r="BB90" i="1"/>
  <c r="R71" i="1"/>
  <c r="AT72" i="1"/>
  <c r="Q115" i="1"/>
  <c r="AS115" i="1" s="1"/>
  <c r="AV38" i="1"/>
  <c r="BC38" i="1" s="1"/>
  <c r="T37" i="1"/>
  <c r="AZ60" i="1"/>
  <c r="T64" i="1"/>
  <c r="AV64" i="1" s="1"/>
  <c r="AV65" i="1"/>
  <c r="AS290" i="1"/>
  <c r="AZ290" i="1" s="1"/>
  <c r="BC322" i="1"/>
  <c r="K321" i="1"/>
  <c r="K265" i="1"/>
  <c r="H264" i="1"/>
  <c r="AZ265" i="1"/>
  <c r="AZ222" i="1"/>
  <c r="K222" i="1"/>
  <c r="BC222" i="1" s="1"/>
  <c r="H320" i="1"/>
  <c r="H310" i="1"/>
  <c r="AZ310" i="1" s="1"/>
  <c r="AU299" i="1"/>
  <c r="AV273" i="1"/>
  <c r="T272" i="1"/>
  <c r="AT270" i="1"/>
  <c r="H250" i="1"/>
  <c r="AZ251" i="1"/>
  <c r="AV258" i="1"/>
  <c r="T257" i="1"/>
  <c r="K282" i="1"/>
  <c r="AR271" i="1"/>
  <c r="AY271" i="1" s="1"/>
  <c r="P270" i="1"/>
  <c r="AR270" i="1" s="1"/>
  <c r="AY270" i="1" s="1"/>
  <c r="AZ247" i="1"/>
  <c r="H246" i="1"/>
  <c r="AZ246" i="1" s="1"/>
  <c r="K247" i="1"/>
  <c r="AR263" i="1"/>
  <c r="AY263" i="1" s="1"/>
  <c r="K231" i="1"/>
  <c r="I262" i="1"/>
  <c r="BA263" i="1"/>
  <c r="BC229" i="1"/>
  <c r="AL270" i="1"/>
  <c r="H233" i="1"/>
  <c r="AV298" i="1"/>
  <c r="BC298" i="1" s="1"/>
  <c r="T297" i="1"/>
  <c r="AV244" i="1"/>
  <c r="BC244" i="1" s="1"/>
  <c r="T243" i="1"/>
  <c r="AV243" i="1" s="1"/>
  <c r="AS239" i="1"/>
  <c r="AZ239" i="1" s="1"/>
  <c r="T203" i="1"/>
  <c r="AV203" i="1" s="1"/>
  <c r="AV204" i="1"/>
  <c r="BC204" i="1" s="1"/>
  <c r="BA246" i="1"/>
  <c r="I233" i="1"/>
  <c r="M246" i="1"/>
  <c r="BB212" i="1"/>
  <c r="J207" i="1"/>
  <c r="BB207" i="1" s="1"/>
  <c r="H218" i="1"/>
  <c r="AZ218" i="1" s="1"/>
  <c r="AM152" i="1"/>
  <c r="AM10" i="1" s="1"/>
  <c r="J181" i="1"/>
  <c r="BB181" i="1" s="1"/>
  <c r="BC189" i="1"/>
  <c r="X181" i="1"/>
  <c r="X152" i="1" s="1"/>
  <c r="X10" i="1" s="1"/>
  <c r="M128" i="1"/>
  <c r="BA128" i="1"/>
  <c r="H156" i="1"/>
  <c r="AZ156" i="1" s="1"/>
  <c r="AZ157" i="1"/>
  <c r="K157" i="1"/>
  <c r="K141" i="1"/>
  <c r="BC142" i="1"/>
  <c r="K138" i="1"/>
  <c r="H137" i="1"/>
  <c r="AZ138" i="1"/>
  <c r="K103" i="1"/>
  <c r="BC103" i="1" s="1"/>
  <c r="BC104" i="1"/>
  <c r="BC146" i="1"/>
  <c r="K87" i="1"/>
  <c r="BC88" i="1"/>
  <c r="K107" i="1"/>
  <c r="BC107" i="1" s="1"/>
  <c r="AH98" i="1"/>
  <c r="AA98" i="1"/>
  <c r="K55" i="1"/>
  <c r="BC55" i="1" s="1"/>
  <c r="AZ55" i="1"/>
  <c r="AZ35" i="1"/>
  <c r="H34" i="1"/>
  <c r="AZ34" i="1" s="1"/>
  <c r="K35" i="1"/>
  <c r="T29" i="1"/>
  <c r="AV29" i="1" s="1"/>
  <c r="BC29" i="1" s="1"/>
  <c r="AV30" i="1"/>
  <c r="BC30" i="1" s="1"/>
  <c r="H25" i="1"/>
  <c r="AZ25" i="1" s="1"/>
  <c r="AZ26" i="1"/>
  <c r="K50" i="1"/>
  <c r="BC50" i="1" s="1"/>
  <c r="F18" i="1"/>
  <c r="AX18" i="1" s="1"/>
  <c r="AX19" i="1"/>
  <c r="BC57" i="1"/>
  <c r="AV321" i="1"/>
  <c r="T320" i="1"/>
  <c r="M310" i="1"/>
  <c r="BA310" i="1"/>
  <c r="H299" i="1"/>
  <c r="AZ300" i="1"/>
  <c r="K251" i="1"/>
  <c r="BC252" i="1"/>
  <c r="BC268" i="1"/>
  <c r="K267" i="1"/>
  <c r="AH270" i="1"/>
  <c r="AS297" i="1"/>
  <c r="AZ297" i="1" s="1"/>
  <c r="Q296" i="1"/>
  <c r="AS296" i="1" s="1"/>
  <c r="AZ296" i="1" s="1"/>
  <c r="AS233" i="1"/>
  <c r="AS212" i="1"/>
  <c r="AZ212" i="1" s="1"/>
  <c r="X207" i="1"/>
  <c r="AV199" i="1"/>
  <c r="BC199" i="1" s="1"/>
  <c r="AX184" i="1"/>
  <c r="F181" i="1"/>
  <c r="K218" i="1"/>
  <c r="BC218" i="1" s="1"/>
  <c r="BC219" i="1"/>
  <c r="K214" i="1"/>
  <c r="BC215" i="1"/>
  <c r="K184" i="1"/>
  <c r="BC184" i="1" s="1"/>
  <c r="BC185" i="1"/>
  <c r="AV157" i="1"/>
  <c r="T156" i="1"/>
  <c r="AV156" i="1" s="1"/>
  <c r="AN152" i="1"/>
  <c r="AN10" i="1" s="1"/>
  <c r="AA181" i="1"/>
  <c r="AA152" i="1" s="1"/>
  <c r="AV162" i="1"/>
  <c r="BC173" i="1"/>
  <c r="BB170" i="1"/>
  <c r="AV149" i="1"/>
  <c r="BC149" i="1" s="1"/>
  <c r="M137" i="1"/>
  <c r="BA137" i="1"/>
  <c r="I136" i="1"/>
  <c r="AZ119" i="1"/>
  <c r="H118" i="1"/>
  <c r="AZ118" i="1" s="1"/>
  <c r="K119" i="1"/>
  <c r="Q89" i="1"/>
  <c r="AS89" i="1" s="1"/>
  <c r="AS90" i="1"/>
  <c r="Q181" i="1"/>
  <c r="AS181" i="1" s="1"/>
  <c r="K85" i="1"/>
  <c r="BC85" i="1" s="1"/>
  <c r="M103" i="1"/>
  <c r="BA103" i="1"/>
  <c r="AV99" i="1"/>
  <c r="T98" i="1"/>
  <c r="AV98" i="1" s="1"/>
  <c r="BC78" i="1"/>
  <c r="K77" i="1"/>
  <c r="BC77" i="1" s="1"/>
  <c r="H58" i="1"/>
  <c r="AZ58" i="1" s="1"/>
  <c r="AZ59" i="1"/>
  <c r="K59" i="1"/>
  <c r="AZ53" i="1"/>
  <c r="K53" i="1"/>
  <c r="BC53" i="1" s="1"/>
  <c r="AV68" i="1"/>
  <c r="T67" i="1"/>
  <c r="AV67" i="1" s="1"/>
  <c r="AV46" i="1"/>
  <c r="T45" i="1"/>
  <c r="AV45" i="1" s="1"/>
  <c r="BC17" i="1"/>
  <c r="K16" i="1"/>
  <c r="K311" i="1"/>
  <c r="BC312" i="1"/>
  <c r="Q299" i="1"/>
  <c r="AS299" i="1" s="1"/>
  <c r="J299" i="1"/>
  <c r="BB302" i="1"/>
  <c r="M302" i="1"/>
  <c r="BA302" i="1"/>
  <c r="M321" i="1"/>
  <c r="AV311" i="1"/>
  <c r="T310" i="1"/>
  <c r="AV310" i="1" s="1"/>
  <c r="T289" i="1"/>
  <c r="AV289" i="1" s="1"/>
  <c r="AV290" i="1"/>
  <c r="AV283" i="1"/>
  <c r="BC283" i="1" s="1"/>
  <c r="T282" i="1"/>
  <c r="AV282" i="1" s="1"/>
  <c r="Q271" i="1"/>
  <c r="AS272" i="1"/>
  <c r="BC291" i="1"/>
  <c r="K290" i="1"/>
  <c r="AZ267" i="1"/>
  <c r="H266" i="1"/>
  <c r="AZ266" i="1" s="1"/>
  <c r="M256" i="1"/>
  <c r="BA256" i="1"/>
  <c r="F262" i="1"/>
  <c r="AX262" i="1" s="1"/>
  <c r="AX263" i="1"/>
  <c r="AE271" i="1"/>
  <c r="AE270" i="1" s="1"/>
  <c r="H256" i="1"/>
  <c r="AZ256" i="1" s="1"/>
  <c r="AZ257" i="1"/>
  <c r="T231" i="1"/>
  <c r="AV232" i="1"/>
  <c r="BC232" i="1" s="1"/>
  <c r="AY218" i="1"/>
  <c r="G207" i="1"/>
  <c r="AY207" i="1" s="1"/>
  <c r="AV198" i="1"/>
  <c r="T218" i="1"/>
  <c r="AV218" i="1" s="1"/>
  <c r="I207" i="1"/>
  <c r="AZ155" i="1"/>
  <c r="K155" i="1"/>
  <c r="H154" i="1"/>
  <c r="AV125" i="1"/>
  <c r="T124" i="1"/>
  <c r="AV124" i="1" s="1"/>
  <c r="AV163" i="1"/>
  <c r="BC163" i="1" s="1"/>
  <c r="AL170" i="1"/>
  <c r="AL152" i="1" s="1"/>
  <c r="AV148" i="1"/>
  <c r="F115" i="1"/>
  <c r="AX115" i="1" s="1"/>
  <c r="AX116" i="1"/>
  <c r="AZ128" i="1"/>
  <c r="M164" i="1"/>
  <c r="K83" i="1"/>
  <c r="BC83" i="1" s="1"/>
  <c r="BC84" i="1"/>
  <c r="AZ77" i="1"/>
  <c r="AV69" i="1"/>
  <c r="BC69" i="1" s="1"/>
  <c r="K26" i="1"/>
  <c r="BC33" i="1"/>
  <c r="K32" i="1"/>
  <c r="BC32" i="1" s="1"/>
  <c r="AR18" i="1"/>
  <c r="AY18" i="1" s="1"/>
  <c r="P12" i="1"/>
  <c r="AS13" i="1"/>
  <c r="K243" i="1"/>
  <c r="BC243" i="1" s="1"/>
  <c r="Q320" i="1"/>
  <c r="AS321" i="1"/>
  <c r="AZ321" i="1" s="1"/>
  <c r="AV255" i="1"/>
  <c r="T253" i="1"/>
  <c r="AV253" i="1" s="1"/>
  <c r="AS282" i="1"/>
  <c r="H289" i="1"/>
  <c r="AZ289" i="1" s="1"/>
  <c r="AO270" i="1"/>
  <c r="BB264" i="1"/>
  <c r="J263" i="1"/>
  <c r="M263" i="1" s="1"/>
  <c r="AV252" i="1"/>
  <c r="T251" i="1"/>
  <c r="BB236" i="1"/>
  <c r="J233" i="1"/>
  <c r="BB233" i="1" s="1"/>
  <c r="K257" i="1"/>
  <c r="BC258" i="1"/>
  <c r="AA233" i="1"/>
  <c r="AS231" i="1"/>
  <c r="AZ231" i="1" s="1"/>
  <c r="Q230" i="1"/>
  <c r="AS230" i="1" s="1"/>
  <c r="AV229" i="1"/>
  <c r="T227" i="1"/>
  <c r="AV227" i="1" s="1"/>
  <c r="T175" i="1"/>
  <c r="AV175" i="1" s="1"/>
  <c r="AV176" i="1"/>
  <c r="K210" i="1"/>
  <c r="BC211" i="1"/>
  <c r="AS175" i="1"/>
  <c r="Q170" i="1"/>
  <c r="AX195" i="1"/>
  <c r="AT170" i="1"/>
  <c r="BA170" i="1" s="1"/>
  <c r="R152" i="1"/>
  <c r="AT152" i="1" s="1"/>
  <c r="AQ181" i="1"/>
  <c r="AV141" i="1"/>
  <c r="K160" i="1"/>
  <c r="BC160" i="1" s="1"/>
  <c r="BC161" i="1"/>
  <c r="BC169" i="1"/>
  <c r="K168" i="1"/>
  <c r="BC168" i="1" s="1"/>
  <c r="AV159" i="1"/>
  <c r="BC159" i="1" s="1"/>
  <c r="J153" i="1"/>
  <c r="AV88" i="1"/>
  <c r="T87" i="1"/>
  <c r="AV87" i="1" s="1"/>
  <c r="AV114" i="1"/>
  <c r="BC114" i="1" s="1"/>
  <c r="T113" i="1"/>
  <c r="AV113" i="1" s="1"/>
  <c r="BC113" i="1" s="1"/>
  <c r="BC82" i="1"/>
  <c r="K81" i="1"/>
  <c r="BC81" i="1" s="1"/>
  <c r="AV119" i="1"/>
  <c r="K100" i="1"/>
  <c r="BC100" i="1" s="1"/>
  <c r="H99" i="1"/>
  <c r="AZ100" i="1"/>
  <c r="K111" i="1"/>
  <c r="BC111" i="1" s="1"/>
  <c r="BC112" i="1"/>
  <c r="AV108" i="1"/>
  <c r="BC108" i="1" s="1"/>
  <c r="F40" i="1"/>
  <c r="H41" i="1"/>
  <c r="AX41" i="1"/>
  <c r="K24" i="1"/>
  <c r="AZ24" i="1"/>
  <c r="H23" i="1"/>
  <c r="AZ23" i="1" s="1"/>
  <c r="BC66" i="1"/>
  <c r="K65" i="1"/>
  <c r="BC49" i="1"/>
  <c r="K48" i="1"/>
  <c r="BC48" i="1" s="1"/>
  <c r="I12" i="1"/>
  <c r="M13" i="1"/>
  <c r="M12" i="1" s="1"/>
  <c r="BA13" i="1"/>
  <c r="AS60" i="1"/>
  <c r="BC22" i="1"/>
  <c r="K21" i="1"/>
  <c r="BC21" i="1" s="1"/>
  <c r="AX13" i="1"/>
  <c r="AA10" i="1" l="1"/>
  <c r="AL10" i="1"/>
  <c r="AO10" i="1"/>
  <c r="AT71" i="1"/>
  <c r="R10" i="1"/>
  <c r="AV297" i="1"/>
  <c r="BC297" i="1" s="1"/>
  <c r="T296" i="1"/>
  <c r="AV296" i="1" s="1"/>
  <c r="AV272" i="1"/>
  <c r="T271" i="1"/>
  <c r="K320" i="1"/>
  <c r="BC321" i="1"/>
  <c r="BC79" i="1"/>
  <c r="G152" i="1"/>
  <c r="AY152" i="1" s="1"/>
  <c r="AV267" i="1"/>
  <c r="T266" i="1"/>
  <c r="K41" i="1"/>
  <c r="AZ41" i="1"/>
  <c r="H40" i="1"/>
  <c r="BC290" i="1"/>
  <c r="K289" i="1"/>
  <c r="BC289" i="1" s="1"/>
  <c r="BC138" i="1"/>
  <c r="K137" i="1"/>
  <c r="T170" i="1"/>
  <c r="AV170" i="1" s="1"/>
  <c r="T153" i="1"/>
  <c r="AV154" i="1"/>
  <c r="K293" i="1"/>
  <c r="BC293" i="1" s="1"/>
  <c r="BC294" i="1"/>
  <c r="M153" i="1"/>
  <c r="I152" i="1"/>
  <c r="BA153" i="1"/>
  <c r="K272" i="1"/>
  <c r="BC273" i="1"/>
  <c r="AS207" i="1"/>
  <c r="AZ230" i="1"/>
  <c r="AZ282" i="1"/>
  <c r="H45" i="1"/>
  <c r="AZ45" i="1" s="1"/>
  <c r="AZ124" i="1"/>
  <c r="F152" i="1"/>
  <c r="K116" i="1"/>
  <c r="BC117" i="1"/>
  <c r="AE10" i="1"/>
  <c r="K195" i="1"/>
  <c r="BC195" i="1" s="1"/>
  <c r="BC196" i="1"/>
  <c r="BC24" i="1"/>
  <c r="K23" i="1"/>
  <c r="BC23" i="1" s="1"/>
  <c r="K181" i="1"/>
  <c r="BC181" i="1" s="1"/>
  <c r="BC182" i="1"/>
  <c r="BC203" i="1"/>
  <c r="AU71" i="1"/>
  <c r="S10" i="1"/>
  <c r="AZ116" i="1"/>
  <c r="H115" i="1"/>
  <c r="AZ115" i="1" s="1"/>
  <c r="T136" i="1"/>
  <c r="AV136" i="1" s="1"/>
  <c r="AV137" i="1"/>
  <c r="J152" i="1"/>
  <c r="BB153" i="1"/>
  <c r="F36" i="1"/>
  <c r="F12" i="1" s="1"/>
  <c r="AX40" i="1"/>
  <c r="AX36" i="1" s="1"/>
  <c r="BB12" i="1"/>
  <c r="AV214" i="1"/>
  <c r="BC214" i="1" s="1"/>
  <c r="T207" i="1"/>
  <c r="AV207" i="1" s="1"/>
  <c r="AZ14" i="1"/>
  <c r="H13" i="1"/>
  <c r="AZ272" i="1"/>
  <c r="H271" i="1"/>
  <c r="AS170" i="1"/>
  <c r="K256" i="1"/>
  <c r="T230" i="1"/>
  <c r="AV230" i="1" s="1"/>
  <c r="AV231" i="1"/>
  <c r="BB299" i="1"/>
  <c r="K58" i="1"/>
  <c r="BC58" i="1" s="1"/>
  <c r="BC59" i="1"/>
  <c r="AX181" i="1"/>
  <c r="K250" i="1"/>
  <c r="BC251" i="1"/>
  <c r="BC141" i="1"/>
  <c r="AZ233" i="1"/>
  <c r="K177" i="1"/>
  <c r="BC177" i="1" s="1"/>
  <c r="BC178" i="1"/>
  <c r="M289" i="1"/>
  <c r="BA289" i="1"/>
  <c r="K14" i="1"/>
  <c r="BC15" i="1"/>
  <c r="BC125" i="1"/>
  <c r="K124" i="1"/>
  <c r="BC124" i="1" s="1"/>
  <c r="K72" i="1"/>
  <c r="Q71" i="1"/>
  <c r="AS71" i="1" s="1"/>
  <c r="AS72" i="1"/>
  <c r="AZ72" i="1" s="1"/>
  <c r="K308" i="1"/>
  <c r="BC308" i="1" s="1"/>
  <c r="BC309" i="1"/>
  <c r="BC157" i="1"/>
  <c r="K156" i="1"/>
  <c r="BC156" i="1" s="1"/>
  <c r="M271" i="1"/>
  <c r="BA271" i="1"/>
  <c r="I270" i="1"/>
  <c r="AZ181" i="1"/>
  <c r="BC46" i="1"/>
  <c r="K315" i="1"/>
  <c r="BC316" i="1"/>
  <c r="T181" i="1"/>
  <c r="AV181" i="1" s="1"/>
  <c r="K166" i="1"/>
  <c r="BC166" i="1" s="1"/>
  <c r="BC167" i="1"/>
  <c r="F270" i="1"/>
  <c r="AX270" i="1" s="1"/>
  <c r="AX271" i="1"/>
  <c r="BA319" i="1"/>
  <c r="M319" i="1"/>
  <c r="AS271" i="1"/>
  <c r="Q270" i="1"/>
  <c r="AS270" i="1" s="1"/>
  <c r="BC282" i="1"/>
  <c r="BC20" i="1"/>
  <c r="K19" i="1"/>
  <c r="BC202" i="1"/>
  <c r="K201" i="1"/>
  <c r="J71" i="1"/>
  <c r="BB71" i="1" s="1"/>
  <c r="BB72" i="1"/>
  <c r="T40" i="1"/>
  <c r="AV40" i="1" s="1"/>
  <c r="AV41" i="1"/>
  <c r="AS320" i="1"/>
  <c r="AZ320" i="1" s="1"/>
  <c r="Q319" i="1"/>
  <c r="AS319" i="1" s="1"/>
  <c r="BC119" i="1"/>
  <c r="K118" i="1"/>
  <c r="BC118" i="1" s="1"/>
  <c r="AZ299" i="1"/>
  <c r="M282" i="1"/>
  <c r="BA282" i="1"/>
  <c r="BC87" i="1"/>
  <c r="BC198" i="1"/>
  <c r="K197" i="1"/>
  <c r="BC197" i="1" s="1"/>
  <c r="BC176" i="1"/>
  <c r="K175" i="1"/>
  <c r="AX72" i="1"/>
  <c r="F71" i="1"/>
  <c r="K128" i="1"/>
  <c r="BC128" i="1" s="1"/>
  <c r="BC129" i="1"/>
  <c r="BC296" i="1"/>
  <c r="AS40" i="1"/>
  <c r="Q36" i="1"/>
  <c r="M115" i="1"/>
  <c r="BA115" i="1"/>
  <c r="AS315" i="1"/>
  <c r="AZ315" i="1" s="1"/>
  <c r="Q314" i="1"/>
  <c r="AS314" i="1" s="1"/>
  <c r="BA12" i="1"/>
  <c r="M233" i="1"/>
  <c r="BA233" i="1"/>
  <c r="BA72" i="1"/>
  <c r="M72" i="1"/>
  <c r="I71" i="1"/>
  <c r="BC210" i="1"/>
  <c r="AV251" i="1"/>
  <c r="T250" i="1"/>
  <c r="AV250" i="1" s="1"/>
  <c r="AZ154" i="1"/>
  <c r="H153" i="1"/>
  <c r="K310" i="1"/>
  <c r="BC310" i="1" s="1"/>
  <c r="BC311" i="1"/>
  <c r="H319" i="1"/>
  <c r="AZ19" i="1"/>
  <c r="H18" i="1"/>
  <c r="AZ18" i="1" s="1"/>
  <c r="K233" i="1"/>
  <c r="BC234" i="1"/>
  <c r="T18" i="1"/>
  <c r="AV18" i="1" s="1"/>
  <c r="AV19" i="1"/>
  <c r="BB124" i="1"/>
  <c r="M124" i="1"/>
  <c r="AQ71" i="1"/>
  <c r="O10" i="1"/>
  <c r="AV16" i="1"/>
  <c r="T13" i="1"/>
  <c r="BC65" i="1"/>
  <c r="K64" i="1"/>
  <c r="BC64" i="1" s="1"/>
  <c r="AZ99" i="1"/>
  <c r="K99" i="1"/>
  <c r="H98" i="1"/>
  <c r="AZ98" i="1" s="1"/>
  <c r="K154" i="1"/>
  <c r="BC155" i="1"/>
  <c r="BC16" i="1"/>
  <c r="AV257" i="1"/>
  <c r="BC257" i="1" s="1"/>
  <c r="T256" i="1"/>
  <c r="AV256" i="1" s="1"/>
  <c r="AV37" i="1"/>
  <c r="BC37" i="1" s="1"/>
  <c r="BC140" i="1"/>
  <c r="K139" i="1"/>
  <c r="BC139" i="1" s="1"/>
  <c r="AU152" i="1"/>
  <c r="AV26" i="1"/>
  <c r="BC26" i="1" s="1"/>
  <c r="T25" i="1"/>
  <c r="AV25" i="1" s="1"/>
  <c r="BC206" i="1"/>
  <c r="K205" i="1"/>
  <c r="BC205" i="1" s="1"/>
  <c r="K227" i="1"/>
  <c r="BC227" i="1" s="1"/>
  <c r="BC228" i="1"/>
  <c r="M136" i="1"/>
  <c r="BA136" i="1"/>
  <c r="T319" i="1"/>
  <c r="AV319" i="1" s="1"/>
  <c r="AV320" i="1"/>
  <c r="K34" i="1"/>
  <c r="BC34" i="1" s="1"/>
  <c r="BC35" i="1"/>
  <c r="BA262" i="1"/>
  <c r="AS153" i="1"/>
  <c r="Q152" i="1"/>
  <c r="AS152" i="1" s="1"/>
  <c r="AY71" i="1"/>
  <c r="G10" i="1"/>
  <c r="AZ175" i="1"/>
  <c r="H170" i="1"/>
  <c r="H89" i="1"/>
  <c r="AZ89" i="1" s="1"/>
  <c r="AZ90" i="1"/>
  <c r="AV73" i="1"/>
  <c r="BC73" i="1" s="1"/>
  <c r="T72" i="1"/>
  <c r="M181" i="1"/>
  <c r="BC162" i="1"/>
  <c r="BC187" i="1"/>
  <c r="K186" i="1"/>
  <c r="BC186" i="1" s="1"/>
  <c r="BA314" i="1"/>
  <c r="M207" i="1"/>
  <c r="BA207" i="1"/>
  <c r="K230" i="1"/>
  <c r="BC230" i="1" s="1"/>
  <c r="BC231" i="1"/>
  <c r="AZ207" i="1"/>
  <c r="BC68" i="1"/>
  <c r="K67" i="1"/>
  <c r="BC67" i="1" s="1"/>
  <c r="H314" i="1"/>
  <c r="AZ314" i="1" s="1"/>
  <c r="J314" i="1"/>
  <c r="BB314" i="1" s="1"/>
  <c r="BB315" i="1"/>
  <c r="K96" i="1"/>
  <c r="BC96" i="1" s="1"/>
  <c r="BC97" i="1"/>
  <c r="AR12" i="1"/>
  <c r="AY12" i="1" s="1"/>
  <c r="P10" i="1"/>
  <c r="AK10" i="1"/>
  <c r="AZ250" i="1"/>
  <c r="AZ264" i="1"/>
  <c r="H263" i="1"/>
  <c r="AV201" i="1"/>
  <c r="T197" i="1"/>
  <c r="AV197" i="1" s="1"/>
  <c r="T314" i="1"/>
  <c r="AV314" i="1" s="1"/>
  <c r="AV315" i="1"/>
  <c r="J319" i="1"/>
  <c r="BB319" i="1" s="1"/>
  <c r="BB320" i="1"/>
  <c r="BC253" i="1"/>
  <c r="BC101" i="1"/>
  <c r="T233" i="1"/>
  <c r="AV233" i="1" s="1"/>
  <c r="BA299" i="1"/>
  <c r="M299" i="1"/>
  <c r="BB263" i="1"/>
  <c r="J262" i="1"/>
  <c r="BB262" i="1" s="1"/>
  <c r="J270" i="1"/>
  <c r="BB270" i="1" s="1"/>
  <c r="BB271" i="1"/>
  <c r="K90" i="1"/>
  <c r="AH71" i="1"/>
  <c r="AH10" i="1" s="1"/>
  <c r="BC265" i="1"/>
  <c r="K264" i="1"/>
  <c r="K266" i="1"/>
  <c r="BC267" i="1"/>
  <c r="H136" i="1"/>
  <c r="AZ136" i="1" s="1"/>
  <c r="AZ137" i="1"/>
  <c r="K246" i="1"/>
  <c r="BC246" i="1" s="1"/>
  <c r="BC247" i="1"/>
  <c r="BA98" i="1"/>
  <c r="M98" i="1"/>
  <c r="AQ152" i="1"/>
  <c r="K299" i="1"/>
  <c r="BC299" i="1" s="1"/>
  <c r="BC19" i="1" l="1"/>
  <c r="K18" i="1"/>
  <c r="BC18" i="1" s="1"/>
  <c r="AV13" i="1"/>
  <c r="BC72" i="1"/>
  <c r="H270" i="1"/>
  <c r="AZ270" i="1" s="1"/>
  <c r="AZ271" i="1"/>
  <c r="AV153" i="1"/>
  <c r="T152" i="1"/>
  <c r="AV152" i="1" s="1"/>
  <c r="AZ170" i="1"/>
  <c r="T36" i="1"/>
  <c r="AV36" i="1" s="1"/>
  <c r="AZ319" i="1"/>
  <c r="K45" i="1"/>
  <c r="BC45" i="1" s="1"/>
  <c r="BC250" i="1"/>
  <c r="BB152" i="1"/>
  <c r="M71" i="1"/>
  <c r="BA71" i="1"/>
  <c r="M314" i="1"/>
  <c r="Q2" i="1"/>
  <c r="AQ10" i="1"/>
  <c r="O9" i="1"/>
  <c r="AX71" i="1"/>
  <c r="H12" i="1"/>
  <c r="AZ13" i="1"/>
  <c r="BC137" i="1"/>
  <c r="K136" i="1"/>
  <c r="BC136" i="1" s="1"/>
  <c r="BC320" i="1"/>
  <c r="K319" i="1"/>
  <c r="BC319" i="1" s="1"/>
  <c r="K89" i="1"/>
  <c r="BC89" i="1" s="1"/>
  <c r="BC90" i="1"/>
  <c r="H152" i="1"/>
  <c r="AZ152" i="1" s="1"/>
  <c r="AZ153" i="1"/>
  <c r="I10" i="1"/>
  <c r="BC175" i="1"/>
  <c r="K170" i="1"/>
  <c r="BC170" i="1" s="1"/>
  <c r="K271" i="1"/>
  <c r="BC272" i="1"/>
  <c r="AV271" i="1"/>
  <c r="T270" i="1"/>
  <c r="AV270" i="1" s="1"/>
  <c r="K13" i="1"/>
  <c r="BC14" i="1"/>
  <c r="BC116" i="1"/>
  <c r="K115" i="1"/>
  <c r="BC115" i="1" s="1"/>
  <c r="M152" i="1"/>
  <c r="BA152" i="1"/>
  <c r="BA270" i="1"/>
  <c r="M270" i="1"/>
  <c r="AU10" i="1"/>
  <c r="S9" i="1"/>
  <c r="AZ40" i="1"/>
  <c r="AZ36" i="1" s="1"/>
  <c r="H36" i="1"/>
  <c r="H262" i="1"/>
  <c r="AZ262" i="1" s="1"/>
  <c r="AZ263" i="1"/>
  <c r="J10" i="1"/>
  <c r="H71" i="1"/>
  <c r="AZ71" i="1" s="1"/>
  <c r="BC154" i="1"/>
  <c r="K153" i="1"/>
  <c r="AX152" i="1"/>
  <c r="M262" i="1"/>
  <c r="K98" i="1"/>
  <c r="BC98" i="1" s="1"/>
  <c r="BC99" i="1"/>
  <c r="K207" i="1"/>
  <c r="BC207" i="1" s="1"/>
  <c r="BC201" i="1"/>
  <c r="BC41" i="1"/>
  <c r="K40" i="1"/>
  <c r="AT10" i="1"/>
  <c r="R9" i="1"/>
  <c r="T71" i="1"/>
  <c r="AV71" i="1" s="1"/>
  <c r="AV72" i="1"/>
  <c r="BC233" i="1"/>
  <c r="AS36" i="1"/>
  <c r="Q12" i="1"/>
  <c r="BC256" i="1"/>
  <c r="K25" i="1"/>
  <c r="BC25" i="1" s="1"/>
  <c r="AV266" i="1"/>
  <c r="T262" i="1"/>
  <c r="AV262" i="1" s="1"/>
  <c r="BC266" i="1"/>
  <c r="AR10" i="1"/>
  <c r="AY10" i="1" s="1"/>
  <c r="AY324" i="1" s="1"/>
  <c r="P9" i="1"/>
  <c r="BC315" i="1"/>
  <c r="K314" i="1"/>
  <c r="BC314" i="1" s="1"/>
  <c r="AX12" i="1"/>
  <c r="F10" i="1"/>
  <c r="K263" i="1"/>
  <c r="BC264" i="1"/>
  <c r="BC263" i="1" l="1"/>
  <c r="K262" i="1"/>
  <c r="BC262" i="1" s="1"/>
  <c r="AZ12" i="1"/>
  <c r="H10" i="1"/>
  <c r="BC153" i="1"/>
  <c r="K152" i="1"/>
  <c r="BC152" i="1" s="1"/>
  <c r="BA10" i="1"/>
  <c r="BA324" i="1" s="1"/>
  <c r="BB10" i="1"/>
  <c r="BB324" i="1" s="1"/>
  <c r="BC40" i="1"/>
  <c r="BC36" i="1" s="1"/>
  <c r="K36" i="1"/>
  <c r="K12" i="1" s="1"/>
  <c r="BC13" i="1"/>
  <c r="M10" i="1"/>
  <c r="K71" i="1"/>
  <c r="BC71" i="1" s="1"/>
  <c r="T12" i="1"/>
  <c r="AS12" i="1"/>
  <c r="Q10" i="1"/>
  <c r="O2" i="1"/>
  <c r="AX10" i="1"/>
  <c r="AX324" i="1" s="1"/>
  <c r="K270" i="1"/>
  <c r="BC270" i="1" s="1"/>
  <c r="BC271" i="1"/>
  <c r="K10" i="1" l="1"/>
  <c r="Q1" i="1"/>
  <c r="AS10" i="1"/>
  <c r="AZ10" i="1" s="1"/>
  <c r="AZ324" i="1" s="1"/>
  <c r="Q9" i="1"/>
  <c r="AV12" i="1"/>
  <c r="BC12" i="1" s="1"/>
  <c r="T10" i="1"/>
  <c r="AV10" i="1" l="1"/>
  <c r="BC10" i="1" s="1"/>
  <c r="BC324" i="1" s="1"/>
  <c r="T9" i="1"/>
</calcChain>
</file>

<file path=xl/sharedStrings.xml><?xml version="1.0" encoding="utf-8"?>
<sst xmlns="http://schemas.openxmlformats.org/spreadsheetml/2006/main" count="367" uniqueCount="273">
  <si>
    <t>Poder Judicial del Estado de Baja California</t>
  </si>
  <si>
    <t>Estado Analítico del Ejercicio del Presupuesto de Egresos</t>
  </si>
  <si>
    <t>Clasificación por Objeto del Gasto (Partida Específica)</t>
  </si>
  <si>
    <t>Del 1 de enero al 30 de septiembre de 2023</t>
  </si>
  <si>
    <t>PODER</t>
  </si>
  <si>
    <t>FONDO AUXILIAR</t>
  </si>
  <si>
    <t>RECURSOS PROPIOS</t>
  </si>
  <si>
    <t>RECURSOS FEDERALES ETIQUETADOS</t>
  </si>
  <si>
    <t>CAPITULO</t>
  </si>
  <si>
    <t>CONCEPTO</t>
  </si>
  <si>
    <t>PARTIDA</t>
  </si>
  <si>
    <t>Egresos</t>
  </si>
  <si>
    <t>Subejercicio</t>
  </si>
  <si>
    <t>GENERICA</t>
  </si>
  <si>
    <t>ESPECIFICA</t>
  </si>
  <si>
    <t>Descripción</t>
  </si>
  <si>
    <t>Aprobado</t>
  </si>
  <si>
    <t>Ampliaciones/ (Reducciones)</t>
  </si>
  <si>
    <t>Modificado</t>
  </si>
  <si>
    <t>Devengado</t>
  </si>
  <si>
    <t>Pagado</t>
  </si>
  <si>
    <t>C x P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</si>
  <si>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</si>
  <si>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</si>
  <si>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</si>
  <si>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</si>
  <si>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</si>
  <si>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</si>
  <si>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</si>
  <si>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</si>
  <si>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12100 Honorarios asimilables a salarios</t>
  </si>
  <si>
    <t>Honorarios asimilables a salarios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</si>
  <si>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</si>
  <si>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</si>
  <si>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</si>
  <si>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</si>
  <si>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</si>
  <si>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</si>
  <si>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</si>
  <si>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</si>
  <si>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</si>
  <si>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</si>
  <si>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</si>
  <si>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</si>
  <si>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</si>
  <si>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</si>
  <si>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</si>
  <si>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</si>
  <si>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</si>
  <si>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</si>
  <si>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</si>
  <si>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</si>
  <si>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</si>
  <si>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</si>
  <si>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</si>
  <si>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Otras prestaciones sociales y económicas</t>
  </si>
  <si>
    <t>Indemnizaciones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</si>
  <si>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</si>
  <si>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</si>
  <si>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</si>
  <si>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</si>
  <si>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</si>
  <si>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</si>
  <si>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</si>
  <si>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</si>
  <si>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</si>
  <si>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</si>
  <si>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</si>
  <si>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</si>
  <si>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Otras prestaciones</t>
  </si>
  <si>
    <t>Gastos médicos menores Magistrados, Jueces y Consejeros</t>
  </si>
  <si>
    <t>Servicios Médicos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</si>
  <si>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</si>
  <si>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</si>
  <si>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</si>
  <si>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</si>
  <si>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</si>
  <si>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</si>
  <si>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</si>
  <si>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</si>
  <si>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</si>
  <si>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</si>
  <si>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</si>
  <si>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Otros equipos menores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</si>
  <si>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</si>
  <si>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</si>
  <si>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</si>
  <si>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</si>
  <si>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</si>
  <si>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</si>
  <si>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Materiales y útiles de enseñanza</t>
  </si>
  <si>
    <t>Material didáctico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</si>
  <si>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</si>
  <si>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</si>
  <si>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</si>
  <si>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</si>
  <si>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</si>
  <si>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</si>
  <si>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</si>
  <si>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</si>
  <si>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Insumos textiles adquiridos como materia prima</t>
  </si>
  <si>
    <t>Materiales y artículos de construcción y de reparación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</si>
  <si>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</si>
  <si>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</si>
  <si>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</si>
  <si>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</si>
  <si>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</si>
  <si>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</si>
  <si>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</si>
  <si>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</si>
  <si>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</si>
  <si>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</si>
  <si>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</si>
  <si>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</si>
  <si>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</si>
  <si>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Fibras sinteticas hules plasticos y derivados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</si>
  <si>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</si>
  <si>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</si>
  <si>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</si>
  <si>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</si>
  <si>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</si>
  <si>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Vestuario, uniformes exclusivos del SEMEFO</t>
  </si>
  <si>
    <t>Prendas de serguridad y proteccion personal</t>
  </si>
  <si>
    <t>Ropa de proteccion personal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</si>
  <si>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</si>
  <si>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</si>
  <si>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</si>
  <si>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</si>
  <si>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</si>
  <si>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</si>
  <si>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</si>
  <si>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</si>
  <si>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</si>
  <si>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</si>
  <si>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</si>
  <si>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</si>
  <si>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</si>
  <si>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</si>
  <si>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</si>
  <si>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</si>
  <si>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</si>
  <si>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Gas</t>
  </si>
  <si>
    <t>Gas butano y propano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</si>
  <si>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</si>
  <si>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</si>
  <si>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</si>
  <si>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</si>
  <si>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</si>
  <si>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</si>
  <si>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</si>
  <si>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</si>
  <si>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</si>
  <si>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</si>
  <si>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</si>
  <si>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</si>
  <si>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</si>
  <si>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</si>
  <si>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</si>
  <si>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maquinaria, otros equipos y herramientas</t>
  </si>
  <si>
    <t>Arrendamiento de maquinaria y herramientas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</si>
  <si>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</si>
  <si>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</si>
  <si>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</si>
  <si>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</si>
  <si>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</si>
  <si>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</si>
  <si>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</si>
  <si>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consultoria administrativa, proceso, tecnica y en tecnologias de la informacion</t>
  </si>
  <si>
    <t>Servicios de consultoría administrativa y procesos</t>
  </si>
  <si>
    <t>Servicios de consultoría en tecnologias de de la informacion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</si>
  <si>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</si>
  <si>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</si>
  <si>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</si>
  <si>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</si>
  <si>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</si>
  <si>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</si>
  <si>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</si>
  <si>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</si>
  <si>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</si>
  <si>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</si>
  <si>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Avalúos no relacionados con la ejecución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</si>
  <si>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</si>
  <si>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</si>
  <si>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</si>
  <si>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</si>
  <si>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</si>
  <si>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</si>
  <si>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</si>
  <si>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</si>
  <si>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</si>
  <si>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</si>
  <si>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</si>
  <si>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</si>
  <si>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</si>
  <si>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</si>
  <si>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</si>
  <si>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</si>
  <si>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</si>
  <si>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</si>
  <si>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</si>
  <si>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</si>
  <si>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</si>
  <si>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</si>
  <si>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</si>
  <si>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</si>
  <si>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</si>
  <si>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</si>
  <si>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</si>
  <si>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</si>
  <si>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</si>
  <si>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</si>
  <si>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</si>
  <si>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</si>
  <si>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</si>
  <si>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</si>
  <si>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Renta de vehículos por comisiones en el pais</t>
  </si>
  <si>
    <t>Viáticos en el extranjero</t>
  </si>
  <si>
    <t>Hospedaje en el extranjero</t>
  </si>
  <si>
    <t>Otros servicios de traslado</t>
  </si>
  <si>
    <t>Otros servicios por comisiones en el pais y en el extranjero</t>
  </si>
  <si>
    <t>Peajes</t>
  </si>
  <si>
    <t>Hospedaje y pasajes de invitados</t>
  </si>
  <si>
    <t>Servicios oficiales</t>
  </si>
  <si>
    <t>Gastos de orden social y cultural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</si>
  <si>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</si>
  <si>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</si>
  <si>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</si>
  <si>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</si>
  <si>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</si>
  <si>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</si>
  <si>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Transferencias internas y asignaciones al sector público</t>
  </si>
  <si>
    <t>Tansferencias a entidades para estatales no empresariales y no financieras</t>
  </si>
  <si>
    <t>Transferecias a entidades estatales no empresariales y no financieras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</si>
  <si>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</si>
  <si>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</si>
  <si>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</si>
  <si>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</si>
  <si>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</si>
  <si>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</si>
  <si>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51200 Muebles, excepto de oficina y estanteria</t>
  </si>
  <si>
    <t>Muebles, excepto de oficina y estanteria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</si>
  <si>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</si>
  <si>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</si>
  <si>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</si>
  <si>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</si>
  <si>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</si>
  <si>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</si>
  <si>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</si>
  <si>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</si>
  <si>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52900 Otro mobiliario y equipo educacional y recreativo</t>
  </si>
  <si>
    <t>Otro mobiliario y equipo educacional y recreativo</t>
  </si>
  <si>
    <t>Equipos e instrumental medico y de laboratorio</t>
  </si>
  <si>
    <t>Instrumental médico y de laboratorio</t>
  </si>
  <si>
    <t>Equipo médico y de laboratorio</t>
  </si>
  <si>
    <t>Vehículos y equipo terrestre</t>
  </si>
  <si>
    <t>Equipo de defensa y seguridad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</si>
  <si>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</si>
  <si>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</si>
  <si>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</si>
  <si>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</si>
  <si>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</si>
  <si>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Herramientas y maquinas-herramienta</t>
  </si>
  <si>
    <t>Otros equipos</t>
  </si>
  <si>
    <t>Activos intangibles</t>
  </si>
  <si>
    <t>Licencias informáticas e intelectuales</t>
  </si>
  <si>
    <t>INVERSION PÚBLICA</t>
  </si>
  <si>
    <t>Obra pública en bienes propios</t>
  </si>
  <si>
    <t>Trabajos de acabados en edificaciones y otros trabajos especializados</t>
  </si>
  <si>
    <t>Acabados y otros trabajos especializados en bienes propios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</si>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</sst>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0_ ;[Red]\-0\ "/>
    <numFmt numFmtId="166" formatCode="#,##0.000_ ;[Red]\-#,##0.000\ 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ont="1" applyAlignment="1"/>
    <xf numFmtId="40" fontId="0" fillId="0" borderId="0" xfId="0" applyNumberFormat="1" applyFont="1" applyAlignment="1"/>
    <xf numFmtId="164" fontId="0" fillId="0" borderId="0" xfId="0" applyNumberFormat="1"/>
    <xf numFmtId="40" fontId="0" fillId="0" borderId="0" xfId="0" applyNumberForma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3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/>
    <xf numFmtId="165" fontId="0" fillId="0" borderId="10" xfId="0" applyNumberFormat="1" applyFont="1" applyBorder="1" applyAlignment="1" applyProtection="1">
      <alignment horizontal="center" vertical="top"/>
      <protection locked="0"/>
    </xf>
    <xf numFmtId="165" fontId="0" fillId="0" borderId="11" xfId="0" applyNumberFormat="1" applyFont="1" applyBorder="1" applyAlignment="1" applyProtection="1">
      <alignment horizontal="left" vertical="top"/>
      <protection locked="0"/>
    </xf>
    <xf numFmtId="40" fontId="0" fillId="0" borderId="12" xfId="0" applyNumberFormat="1" applyFont="1" applyBorder="1" applyAlignment="1" applyProtection="1">
      <alignment vertical="top"/>
      <protection locked="0"/>
    </xf>
    <xf numFmtId="40" fontId="0" fillId="0" borderId="13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40" fontId="0" fillId="0" borderId="14" xfId="0" applyNumberFormat="1" applyFont="1" applyFill="1" applyBorder="1" applyAlignment="1" applyProtection="1">
      <alignment vertical="top"/>
      <protection locked="0"/>
    </xf>
    <xf numFmtId="166" fontId="0" fillId="0" borderId="0" xfId="0" applyNumberFormat="1"/>
    <xf numFmtId="164" fontId="0" fillId="0" borderId="0" xfId="0" applyNumberFormat="1" applyFont="1" applyFill="1" applyAlignment="1"/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/>
    <xf numFmtId="0" fontId="2" fillId="5" borderId="17" xfId="0" applyFont="1" applyFill="1" applyBorder="1" applyAlignment="1"/>
    <xf numFmtId="0" fontId="2" fillId="5" borderId="18" xfId="0" applyFont="1" applyFill="1" applyBorder="1" applyAlignment="1">
      <alignment vertical="top"/>
    </xf>
    <xf numFmtId="40" fontId="2" fillId="5" borderId="14" xfId="0" applyNumberFormat="1" applyFont="1" applyFill="1" applyBorder="1" applyAlignment="1" applyProtection="1">
      <alignment vertical="top"/>
    </xf>
    <xf numFmtId="40" fontId="2" fillId="5" borderId="19" xfId="0" applyNumberFormat="1" applyFont="1" applyFill="1" applyBorder="1" applyAlignment="1" applyProtection="1">
      <alignment vertical="top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/>
    <xf numFmtId="0" fontId="0" fillId="0" borderId="22" xfId="0" applyFont="1" applyFill="1" applyBorder="1" applyAlignment="1"/>
    <xf numFmtId="165" fontId="0" fillId="0" borderId="22" xfId="0" applyNumberFormat="1" applyFont="1" applyFill="1" applyBorder="1" applyAlignment="1" applyProtection="1">
      <alignment horizontal="center" vertical="top"/>
      <protection locked="0"/>
    </xf>
    <xf numFmtId="165" fontId="0" fillId="0" borderId="22" xfId="0" applyNumberFormat="1" applyFont="1" applyFill="1" applyBorder="1" applyAlignment="1" applyProtection="1">
      <alignment horizontal="left" vertical="top"/>
      <protection locked="0"/>
    </xf>
    <xf numFmtId="40" fontId="0" fillId="0" borderId="23" xfId="0" applyNumberFormat="1" applyFont="1" applyFill="1" applyBorder="1" applyAlignment="1" applyProtection="1">
      <alignment vertical="top"/>
      <protection locked="0"/>
    </xf>
    <xf numFmtId="40" fontId="0" fillId="0" borderId="24" xfId="0" applyNumberFormat="1" applyFont="1" applyFill="1" applyBorder="1" applyAlignment="1" applyProtection="1">
      <alignment vertical="top"/>
      <protection locked="0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/>
    <xf numFmtId="0" fontId="2" fillId="0" borderId="17" xfId="0" applyFont="1" applyFill="1" applyBorder="1" applyAlignment="1"/>
    <xf numFmtId="0" fontId="2" fillId="0" borderId="18" xfId="0" applyFont="1" applyFill="1" applyBorder="1" applyAlignment="1">
      <alignment vertical="top"/>
    </xf>
    <xf numFmtId="40" fontId="2" fillId="0" borderId="14" xfId="0" applyNumberFormat="1" applyFont="1" applyFill="1" applyBorder="1" applyAlignment="1" applyProtection="1">
      <alignment vertical="top"/>
    </xf>
    <xf numFmtId="40" fontId="2" fillId="0" borderId="19" xfId="0" applyNumberFormat="1" applyFont="1" applyFill="1" applyBorder="1" applyAlignment="1" applyProtection="1">
      <alignment vertical="top"/>
    </xf>
    <xf numFmtId="0" fontId="0" fillId="0" borderId="15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left"/>
    </xf>
    <xf numFmtId="0" fontId="2" fillId="6" borderId="16" xfId="0" applyFont="1" applyFill="1" applyBorder="1" applyAlignment="1"/>
    <xf numFmtId="0" fontId="2" fillId="6" borderId="17" xfId="0" applyFont="1" applyFill="1" applyBorder="1" applyAlignment="1"/>
    <xf numFmtId="0" fontId="2" fillId="6" borderId="18" xfId="0" applyFont="1" applyFill="1" applyBorder="1" applyAlignment="1">
      <alignment vertical="top"/>
    </xf>
    <xf numFmtId="40" fontId="2" fillId="6" borderId="14" xfId="0" applyNumberFormat="1" applyFont="1" applyFill="1" applyBorder="1" applyAlignment="1" applyProtection="1">
      <alignment vertical="top"/>
      <protection locked="0"/>
    </xf>
    <xf numFmtId="40" fontId="2" fillId="6" borderId="19" xfId="0" applyNumberFormat="1" applyFont="1" applyFill="1" applyBorder="1" applyAlignment="1" applyProtection="1">
      <alignment vertical="top"/>
      <protection locked="0"/>
    </xf>
    <xf numFmtId="0" fontId="0" fillId="0" borderId="25" xfId="0" applyFont="1" applyFill="1" applyBorder="1" applyAlignment="1">
      <alignment horizontal="left"/>
    </xf>
    <xf numFmtId="0" fontId="0" fillId="5" borderId="25" xfId="0" applyFont="1" applyFill="1" applyBorder="1" applyAlignment="1">
      <alignment horizontal="left"/>
    </xf>
    <xf numFmtId="0" fontId="0" fillId="5" borderId="16" xfId="0" applyFont="1" applyFill="1" applyBorder="1" applyAlignment="1"/>
    <xf numFmtId="0" fontId="0" fillId="5" borderId="18" xfId="0" applyFont="1" applyFill="1" applyBorder="1" applyAlignment="1">
      <alignment vertical="top"/>
    </xf>
    <xf numFmtId="40" fontId="0" fillId="5" borderId="14" xfId="0" applyNumberFormat="1" applyFont="1" applyFill="1" applyBorder="1" applyAlignment="1" applyProtection="1">
      <alignment vertical="top"/>
      <protection locked="0"/>
    </xf>
    <xf numFmtId="40" fontId="0" fillId="5" borderId="19" xfId="0" applyNumberFormat="1" applyFont="1" applyFill="1" applyBorder="1" applyAlignment="1" applyProtection="1">
      <alignment vertical="top"/>
      <protection locked="0"/>
    </xf>
    <xf numFmtId="0" fontId="0" fillId="0" borderId="25" xfId="0" applyFont="1" applyFill="1" applyBorder="1" applyAlignment="1"/>
    <xf numFmtId="165" fontId="0" fillId="0" borderId="25" xfId="0" applyNumberFormat="1" applyFont="1" applyBorder="1" applyAlignment="1" applyProtection="1">
      <alignment horizontal="right" vertical="top"/>
      <protection locked="0"/>
    </xf>
    <xf numFmtId="165" fontId="0" fillId="0" borderId="16" xfId="0" applyNumberFormat="1" applyFont="1" applyBorder="1" applyAlignment="1" applyProtection="1">
      <alignment horizontal="left" vertical="top" wrapText="1"/>
      <protection locked="0"/>
    </xf>
    <xf numFmtId="40" fontId="0" fillId="0" borderId="19" xfId="0" applyNumberFormat="1" applyFont="1" applyFill="1" applyBorder="1" applyAlignment="1" applyProtection="1">
      <alignment vertical="top"/>
      <protection locked="0"/>
    </xf>
    <xf numFmtId="40" fontId="2" fillId="0" borderId="19" xfId="0" applyNumberFormat="1" applyFont="1" applyFill="1" applyBorder="1" applyAlignment="1" applyProtection="1">
      <alignment vertical="top"/>
      <protection locked="0"/>
    </xf>
    <xf numFmtId="40" fontId="5" fillId="0" borderId="0" xfId="0" applyNumberFormat="1" applyFont="1" applyAlignment="1">
      <alignment vertical="top" wrapText="1" readingOrder="1"/>
    </xf>
    <xf numFmtId="40" fontId="0" fillId="0" borderId="14" xfId="0" applyNumberFormat="1" applyFont="1" applyFill="1" applyBorder="1" applyAlignment="1" applyProtection="1">
      <alignment vertical="top"/>
    </xf>
    <xf numFmtId="40" fontId="0" fillId="5" borderId="14" xfId="0" applyNumberFormat="1" applyFont="1" applyFill="1" applyBorder="1" applyAlignment="1" applyProtection="1">
      <alignment vertical="top"/>
    </xf>
    <xf numFmtId="40" fontId="2" fillId="6" borderId="14" xfId="0" applyNumberFormat="1" applyFont="1" applyFill="1" applyBorder="1" applyAlignment="1" applyProtection="1">
      <alignment vertical="top"/>
    </xf>
    <xf numFmtId="165" fontId="0" fillId="0" borderId="26" xfId="0" applyNumberFormat="1" applyFont="1" applyBorder="1" applyAlignment="1" applyProtection="1">
      <alignment horizontal="right" vertical="top"/>
      <protection locked="0"/>
    </xf>
    <xf numFmtId="165" fontId="0" fillId="0" borderId="21" xfId="0" applyNumberFormat="1" applyFont="1" applyBorder="1" applyAlignment="1" applyProtection="1">
      <alignment horizontal="left" vertical="top" wrapText="1"/>
      <protection locked="0"/>
    </xf>
    <xf numFmtId="40" fontId="0" fillId="0" borderId="14" xfId="0" applyNumberFormat="1" applyFont="1" applyBorder="1" applyAlignment="1" applyProtection="1">
      <alignment vertical="top"/>
    </xf>
    <xf numFmtId="40" fontId="5" fillId="0" borderId="0" xfId="0" applyNumberFormat="1" applyFont="1" applyAlignment="1" applyProtection="1">
      <alignment vertical="top" wrapText="1" readingOrder="1"/>
    </xf>
    <xf numFmtId="40" fontId="0" fillId="5" borderId="18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>
      <alignment vertical="center" wrapText="1" shrinkToFit="1"/>
    </xf>
    <xf numFmtId="49" fontId="6" fillId="0" borderId="0" xfId="0" applyNumberFormat="1" applyFont="1" applyFill="1" applyBorder="1" applyAlignment="1">
      <alignment horizontal="left" vertical="center" wrapText="1" shrinkToFit="1"/>
    </xf>
    <xf numFmtId="40" fontId="2" fillId="6" borderId="18" xfId="0" applyNumberFormat="1" applyFont="1" applyFill="1" applyBorder="1" applyAlignment="1" applyProtection="1">
      <alignment vertical="top"/>
      <protection locked="0"/>
    </xf>
    <xf numFmtId="40" fontId="2" fillId="0" borderId="14" xfId="0" applyNumberFormat="1" applyFont="1" applyFill="1" applyBorder="1" applyAlignment="1" applyProtection="1">
      <alignment vertical="top"/>
      <protection locked="0"/>
    </xf>
    <xf numFmtId="165" fontId="0" fillId="0" borderId="16" xfId="0" applyNumberFormat="1" applyFont="1" applyBorder="1" applyAlignment="1" applyProtection="1">
      <alignment horizontal="right" vertical="top"/>
      <protection locked="0"/>
    </xf>
    <xf numFmtId="165" fontId="0" fillId="0" borderId="17" xfId="0" applyNumberFormat="1" applyFont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>
      <alignment horizontal="left"/>
    </xf>
    <xf numFmtId="165" fontId="0" fillId="0" borderId="17" xfId="0" applyNumberFormat="1" applyFont="1" applyBorder="1" applyAlignment="1" applyProtection="1">
      <alignment horizontal="right" vertical="top"/>
      <protection locked="0"/>
    </xf>
    <xf numFmtId="0" fontId="0" fillId="0" borderId="16" xfId="0" applyFont="1" applyFill="1" applyBorder="1" applyAlignment="1"/>
    <xf numFmtId="0" fontId="0" fillId="0" borderId="16" xfId="0" applyFont="1" applyFill="1" applyBorder="1" applyAlignment="1">
      <alignment horizontal="left" vertical="top" wrapText="1"/>
    </xf>
    <xf numFmtId="165" fontId="0" fillId="0" borderId="16" xfId="0" applyNumberFormat="1" applyFont="1" applyBorder="1" applyAlignment="1" applyProtection="1">
      <alignment vertical="top" wrapText="1"/>
      <protection locked="0"/>
    </xf>
    <xf numFmtId="165" fontId="0" fillId="0" borderId="17" xfId="0" applyNumberFormat="1" applyFont="1" applyBorder="1" applyAlignment="1" applyProtection="1">
      <alignment vertical="top" wrapText="1"/>
      <protection locked="0"/>
    </xf>
    <xf numFmtId="0" fontId="0" fillId="0" borderId="17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/>
    <xf numFmtId="0" fontId="0" fillId="0" borderId="28" xfId="0" applyFont="1" applyFill="1" applyBorder="1" applyAlignment="1">
      <alignment horizontal="left"/>
    </xf>
    <xf numFmtId="165" fontId="0" fillId="0" borderId="28" xfId="0" applyNumberFormat="1" applyFont="1" applyBorder="1" applyAlignment="1" applyProtection="1">
      <alignment horizontal="right" vertical="top"/>
      <protection locked="0"/>
    </xf>
    <xf numFmtId="165" fontId="0" fillId="0" borderId="29" xfId="0" applyNumberFormat="1" applyFont="1" applyBorder="1" applyAlignment="1" applyProtection="1">
      <alignment horizontal="left" vertical="top" wrapText="1"/>
      <protection locked="0"/>
    </xf>
    <xf numFmtId="40" fontId="0" fillId="0" borderId="30" xfId="0" applyNumberFormat="1" applyFont="1" applyFill="1" applyBorder="1" applyAlignment="1" applyProtection="1">
      <alignment vertical="top"/>
      <protection locked="0"/>
    </xf>
    <xf numFmtId="40" fontId="2" fillId="0" borderId="31" xfId="0" applyNumberFormat="1" applyFont="1" applyFill="1" applyBorder="1" applyAlignment="1" applyProtection="1">
      <alignment vertical="top"/>
      <protection locked="0"/>
    </xf>
    <xf numFmtId="40" fontId="0" fillId="0" borderId="30" xfId="0" applyNumberFormat="1" applyFont="1" applyFill="1" applyBorder="1" applyAlignment="1" applyProtection="1">
      <alignment vertical="top"/>
    </xf>
    <xf numFmtId="40" fontId="2" fillId="0" borderId="30" xfId="0" applyNumberFormat="1" applyFont="1" applyFill="1" applyBorder="1" applyAlignment="1" applyProtection="1">
      <alignment vertical="top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/>
    <xf numFmtId="0" fontId="0" fillId="0" borderId="34" xfId="0" applyFont="1" applyFill="1" applyBorder="1" applyAlignment="1">
      <alignment horizontal="left"/>
    </xf>
    <xf numFmtId="165" fontId="0" fillId="0" borderId="34" xfId="0" applyNumberFormat="1" applyFont="1" applyBorder="1" applyAlignment="1" applyProtection="1">
      <alignment horizontal="right" vertical="top"/>
      <protection locked="0"/>
    </xf>
    <xf numFmtId="165" fontId="0" fillId="0" borderId="35" xfId="0" applyNumberFormat="1" applyFont="1" applyBorder="1" applyAlignment="1" applyProtection="1">
      <alignment horizontal="left" vertical="top" wrapText="1"/>
      <protection locked="0"/>
    </xf>
    <xf numFmtId="40" fontId="0" fillId="0" borderId="36" xfId="0" applyNumberFormat="1" applyFont="1" applyFill="1" applyBorder="1" applyAlignment="1" applyProtection="1">
      <alignment vertical="top"/>
      <protection locked="0"/>
    </xf>
    <xf numFmtId="40" fontId="0" fillId="0" borderId="37" xfId="0" applyNumberFormat="1" applyFont="1" applyFill="1" applyBorder="1" applyAlignment="1" applyProtection="1">
      <alignment vertical="top"/>
      <protection locked="0"/>
    </xf>
    <xf numFmtId="40" fontId="0" fillId="0" borderId="38" xfId="0" applyNumberFormat="1" applyFont="1" applyFill="1" applyBorder="1" applyAlignment="1" applyProtection="1">
      <alignment vertical="top"/>
      <protection locked="0"/>
    </xf>
    <xf numFmtId="40" fontId="0" fillId="0" borderId="37" xfId="0" applyNumberFormat="1" applyFont="1" applyBorder="1" applyAlignment="1" applyProtection="1">
      <alignment vertical="top"/>
      <protection locked="0"/>
    </xf>
    <xf numFmtId="40" fontId="0" fillId="0" borderId="36" xfId="0" applyNumberFormat="1" applyFont="1" applyBorder="1" applyAlignment="1" applyProtection="1">
      <alignment vertical="top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325</xdr:row>
      <xdr:rowOff>180975</xdr:rowOff>
    </xdr:from>
    <xdr:to>
      <xdr:col>3</xdr:col>
      <xdr:colOff>590550</xdr:colOff>
      <xdr:row>331</xdr:row>
      <xdr:rowOff>66675</xdr:rowOff>
    </xdr:to>
    <xdr:sp macro="" textlink="">
      <xdr:nvSpPr>
        <xdr:cNvPr id="2" name="10 CuadroTexto"/>
        <xdr:cNvSpPr txBox="1"/>
      </xdr:nvSpPr>
      <xdr:spPr>
        <a:xfrm>
          <a:off x="0" y="754856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4</xdr:col>
      <xdr:colOff>1552575</xdr:colOff>
      <xdr:row>326</xdr:row>
      <xdr:rowOff>0</xdr:rowOff>
    </xdr:from>
    <xdr:to>
      <xdr:col>6</xdr:col>
      <xdr:colOff>800100</xdr:colOff>
      <xdr:row>330</xdr:row>
      <xdr:rowOff>152400</xdr:rowOff>
    </xdr:to>
    <xdr:sp macro="" textlink="">
      <xdr:nvSpPr>
        <xdr:cNvPr id="3" name="4 CuadroTexto"/>
        <xdr:cNvSpPr txBox="1"/>
      </xdr:nvSpPr>
      <xdr:spPr>
        <a:xfrm>
          <a:off x="4495800" y="75495150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8</xdr:col>
      <xdr:colOff>352425</xdr:colOff>
      <xdr:row>326</xdr:row>
      <xdr:rowOff>0</xdr:rowOff>
    </xdr:from>
    <xdr:to>
      <xdr:col>10</xdr:col>
      <xdr:colOff>600075</xdr:colOff>
      <xdr:row>330</xdr:row>
      <xdr:rowOff>123825</xdr:rowOff>
    </xdr:to>
    <xdr:sp macro="" textlink="">
      <xdr:nvSpPr>
        <xdr:cNvPr id="4" name="3 CuadroTexto"/>
        <xdr:cNvSpPr txBox="1"/>
      </xdr:nvSpPr>
      <xdr:spPr>
        <a:xfrm>
          <a:off x="8810625" y="75495150"/>
          <a:ext cx="22860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BH325"/>
  <sheetViews>
    <sheetView tabSelected="1" zoomScaleNormal="100" workbookViewId="0">
      <pane xSplit="6" ySplit="10" topLeftCell="R61" activePane="bottomRight" state="frozen"/>
      <selection activeCell="N39" sqref="N39"/>
      <selection pane="topRight" activeCell="N39" sqref="N39"/>
      <selection pane="bottomLeft" activeCell="N39" sqref="N39"/>
      <selection pane="bottomRight" activeCell="S62" sqref="S62"/>
    </sheetView>
  </sheetViews>
  <sheetFormatPr baseColWidth="10" defaultRowHeight="15" x14ac:dyDescent="0.25"/>
  <cols>
    <col min="1" max="2" width="11.42578125" style="1" customWidth="1"/>
    <col min="3" max="3" width="9.85546875" style="1" customWidth="1"/>
    <col min="4" max="4" width="11.42578125" style="1" customWidth="1"/>
    <col min="5" max="5" width="37.85546875" style="103" customWidth="1"/>
    <col min="6" max="6" width="15.5703125" style="1" customWidth="1"/>
    <col min="7" max="7" width="14.140625" style="1" customWidth="1"/>
    <col min="8" max="8" width="15.140625" style="1" customWidth="1"/>
    <col min="9" max="10" width="15.28515625" style="1" customWidth="1"/>
    <col min="11" max="11" width="15.140625" style="1" customWidth="1"/>
    <col min="12" max="12" width="2" style="1" customWidth="1"/>
    <col min="13" max="13" width="15.28515625" customWidth="1"/>
    <col min="14" max="14" width="3.140625" customWidth="1"/>
    <col min="15" max="15" width="18.28515625" customWidth="1"/>
    <col min="16" max="16" width="14.140625" customWidth="1"/>
    <col min="17" max="17" width="18.42578125" style="1" customWidth="1"/>
    <col min="18" max="20" width="15.7109375" style="1" customWidth="1"/>
    <col min="21" max="21" width="2.85546875" customWidth="1"/>
    <col min="22" max="22" width="13.140625" style="1" customWidth="1"/>
    <col min="23" max="23" width="11.42578125" style="1" customWidth="1"/>
    <col min="24" max="27" width="12.7109375" style="1" customWidth="1"/>
    <col min="28" max="28" width="4.28515625" customWidth="1"/>
    <col min="29" max="34" width="11.85546875" style="1" customWidth="1"/>
    <col min="35" max="35" width="4.28515625" customWidth="1"/>
    <col min="36" max="36" width="11.42578125" style="1" customWidth="1"/>
    <col min="37" max="37" width="13.28515625" style="1" customWidth="1"/>
    <col min="38" max="38" width="12.7109375" style="1" customWidth="1"/>
    <col min="39" max="40" width="11.42578125" style="1" customWidth="1"/>
    <col min="41" max="41" width="12.7109375" style="1" customWidth="1"/>
    <col min="42" max="42" width="4.28515625" style="1" customWidth="1"/>
    <col min="43" max="43" width="15.7109375" style="1" customWidth="1"/>
    <col min="44" max="44" width="13.85546875" style="1" customWidth="1"/>
    <col min="45" max="48" width="15.7109375" style="1" customWidth="1"/>
    <col min="49" max="49" width="2.42578125" style="1" customWidth="1"/>
    <col min="50" max="50" width="12.85546875" style="1" customWidth="1"/>
    <col min="51" max="51" width="11.42578125" style="1" customWidth="1"/>
    <col min="52" max="52" width="16.85546875" style="1" customWidth="1"/>
    <col min="53" max="55" width="14.140625" style="1" customWidth="1"/>
    <col min="56" max="58" width="11.42578125" style="1" customWidth="1"/>
    <col min="59" max="59" width="14.140625" style="1" customWidth="1"/>
    <col min="60" max="60" width="13.140625" style="1" customWidth="1"/>
    <col min="61" max="66" width="11.42578125" style="1" customWidth="1"/>
    <col min="67" max="16384" width="11.42578125" style="1"/>
  </cols>
  <sheetData>
    <row r="1" spans="1:60" ht="15.75" customHeight="1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O1">
        <v>1702962589.49</v>
      </c>
      <c r="Q1" s="2">
        <f>Q10-Q2</f>
        <v>0</v>
      </c>
    </row>
    <row r="2" spans="1:60" ht="15.75" customHeight="1" x14ac:dyDescent="0.2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O2" s="3">
        <f>O1-F10</f>
        <v>0</v>
      </c>
      <c r="Q2" s="2">
        <f>SUM(O10:P10)</f>
        <v>1658958054.27</v>
      </c>
    </row>
    <row r="3" spans="1:60" ht="15.75" customHeight="1" x14ac:dyDescent="0.25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O3" s="4">
        <v>1619174751</v>
      </c>
      <c r="P3" s="4">
        <v>0</v>
      </c>
      <c r="Q3" s="4">
        <v>1619174759.04</v>
      </c>
      <c r="R3" s="4">
        <v>328615172.60000002</v>
      </c>
      <c r="S3" s="4">
        <v>321569409.41000009</v>
      </c>
      <c r="T3" s="4">
        <v>1290559586.4400001</v>
      </c>
      <c r="V3" s="2">
        <v>76477838.49000001</v>
      </c>
      <c r="W3" s="2">
        <v>0</v>
      </c>
      <c r="X3" s="2">
        <v>76477838.49000001</v>
      </c>
      <c r="Y3" s="2">
        <v>10234858.779999999</v>
      </c>
      <c r="Z3" s="2">
        <v>10115466.619999999</v>
      </c>
      <c r="AA3" s="2">
        <v>66242979.710000001</v>
      </c>
    </row>
    <row r="4" spans="1:60" ht="15.75" customHeight="1" x14ac:dyDescent="0.25">
      <c r="A4" s="114" t="s">
        <v>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60" ht="15.75" customHeight="1" x14ac:dyDescent="0.25">
      <c r="A5" s="114" t="s">
        <v>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O5" s="115" t="s">
        <v>4</v>
      </c>
      <c r="P5" s="115"/>
      <c r="Q5" s="115"/>
      <c r="R5" s="115"/>
      <c r="S5" s="115"/>
      <c r="T5" s="115"/>
      <c r="V5" s="107" t="s">
        <v>5</v>
      </c>
      <c r="W5" s="107"/>
      <c r="X5" s="107"/>
      <c r="Y5" s="107"/>
      <c r="Z5" s="107"/>
      <c r="AA5" s="107"/>
      <c r="AC5" s="107" t="s">
        <v>6</v>
      </c>
      <c r="AD5" s="107"/>
      <c r="AE5" s="107"/>
      <c r="AF5" s="107"/>
      <c r="AG5" s="107"/>
      <c r="AH5" s="107"/>
      <c r="AJ5" s="107" t="s">
        <v>7</v>
      </c>
      <c r="AK5" s="107"/>
      <c r="AL5" s="107"/>
      <c r="AM5" s="107"/>
      <c r="AN5" s="107"/>
      <c r="AO5" s="107"/>
    </row>
    <row r="6" spans="1:60" ht="6.75" customHeight="1" thickBot="1" x14ac:dyDescent="0.3">
      <c r="D6" s="5"/>
      <c r="E6" s="6"/>
      <c r="F6" s="5"/>
    </row>
    <row r="7" spans="1:60" ht="24.75" customHeight="1" x14ac:dyDescent="0.25">
      <c r="A7" s="108" t="s">
        <v>8</v>
      </c>
      <c r="B7" s="110" t="s">
        <v>9</v>
      </c>
      <c r="C7" s="110" t="s">
        <v>10</v>
      </c>
      <c r="D7" s="110"/>
      <c r="E7" s="110"/>
      <c r="F7" s="104" t="s">
        <v>11</v>
      </c>
      <c r="G7" s="104"/>
      <c r="H7" s="104"/>
      <c r="I7" s="104"/>
      <c r="J7" s="104"/>
      <c r="K7" s="105" t="s">
        <v>12</v>
      </c>
      <c r="O7" s="104" t="s">
        <v>11</v>
      </c>
      <c r="P7" s="104"/>
      <c r="Q7" s="104"/>
      <c r="R7" s="104"/>
      <c r="S7" s="104"/>
      <c r="T7" s="105" t="s">
        <v>12</v>
      </c>
      <c r="V7" s="104" t="s">
        <v>11</v>
      </c>
      <c r="W7" s="104"/>
      <c r="X7" s="104"/>
      <c r="Y7" s="104"/>
      <c r="Z7" s="104"/>
      <c r="AA7" s="105" t="s">
        <v>12</v>
      </c>
      <c r="AC7" s="104" t="s">
        <v>11</v>
      </c>
      <c r="AD7" s="104"/>
      <c r="AE7" s="104"/>
      <c r="AF7" s="104"/>
      <c r="AG7" s="104"/>
      <c r="AH7" s="105" t="s">
        <v>12</v>
      </c>
      <c r="AJ7" s="104" t="s">
        <v>11</v>
      </c>
      <c r="AK7" s="104"/>
      <c r="AL7" s="104"/>
      <c r="AM7" s="104"/>
      <c r="AN7" s="104"/>
      <c r="AO7" s="105" t="s">
        <v>12</v>
      </c>
      <c r="AQ7" s="104" t="s">
        <v>11</v>
      </c>
      <c r="AR7" s="104"/>
      <c r="AS7" s="104"/>
      <c r="AT7" s="104"/>
      <c r="AU7" s="104"/>
      <c r="AV7" s="105" t="s">
        <v>12</v>
      </c>
      <c r="AX7" s="104" t="s">
        <v>11</v>
      </c>
      <c r="AY7" s="104"/>
      <c r="AZ7" s="104"/>
      <c r="BA7" s="104"/>
      <c r="BB7" s="104"/>
      <c r="BC7" s="105" t="s">
        <v>12</v>
      </c>
    </row>
    <row r="8" spans="1:60" ht="28.5" customHeight="1" thickBot="1" x14ac:dyDescent="0.3">
      <c r="A8" s="109"/>
      <c r="B8" s="111"/>
      <c r="C8" s="7" t="s">
        <v>13</v>
      </c>
      <c r="D8" s="7" t="s">
        <v>14</v>
      </c>
      <c r="E8" s="8" t="s">
        <v>15</v>
      </c>
      <c r="F8" s="9" t="s">
        <v>16</v>
      </c>
      <c r="G8" s="9" t="s">
        <v>17</v>
      </c>
      <c r="H8" s="9" t="s">
        <v>18</v>
      </c>
      <c r="I8" s="9" t="s">
        <v>19</v>
      </c>
      <c r="J8" s="9" t="s">
        <v>20</v>
      </c>
      <c r="K8" s="112"/>
      <c r="M8" s="10" t="s">
        <v>21</v>
      </c>
      <c r="O8" s="11" t="s">
        <v>16</v>
      </c>
      <c r="P8" s="11" t="s">
        <v>17</v>
      </c>
      <c r="Q8" s="11" t="s">
        <v>18</v>
      </c>
      <c r="R8" s="11" t="s">
        <v>19</v>
      </c>
      <c r="S8" s="11" t="s">
        <v>20</v>
      </c>
      <c r="T8" s="106"/>
      <c r="V8" s="11" t="s">
        <v>16</v>
      </c>
      <c r="W8" s="11" t="s">
        <v>17</v>
      </c>
      <c r="X8" s="11" t="s">
        <v>18</v>
      </c>
      <c r="Y8" s="11" t="s">
        <v>19</v>
      </c>
      <c r="Z8" s="11" t="s">
        <v>20</v>
      </c>
      <c r="AA8" s="106"/>
      <c r="AC8" s="11" t="s">
        <v>16</v>
      </c>
      <c r="AD8" s="11" t="s">
        <v>17</v>
      </c>
      <c r="AE8" s="11" t="s">
        <v>18</v>
      </c>
      <c r="AF8" s="11" t="s">
        <v>19</v>
      </c>
      <c r="AG8" s="11" t="s">
        <v>20</v>
      </c>
      <c r="AH8" s="106"/>
      <c r="AJ8" s="11" t="s">
        <v>16</v>
      </c>
      <c r="AK8" s="11" t="s">
        <v>17</v>
      </c>
      <c r="AL8" s="11" t="s">
        <v>18</v>
      </c>
      <c r="AM8" s="11" t="s">
        <v>19</v>
      </c>
      <c r="AN8" s="11" t="s">
        <v>20</v>
      </c>
      <c r="AO8" s="106"/>
      <c r="AQ8" s="11" t="s">
        <v>16</v>
      </c>
      <c r="AR8" s="11" t="s">
        <v>17</v>
      </c>
      <c r="AS8" s="11" t="s">
        <v>18</v>
      </c>
      <c r="AT8" s="11" t="s">
        <v>19</v>
      </c>
      <c r="AU8" s="11" t="s">
        <v>20</v>
      </c>
      <c r="AV8" s="106"/>
      <c r="AX8" s="11" t="s">
        <v>16</v>
      </c>
      <c r="AY8" s="11" t="s">
        <v>17</v>
      </c>
      <c r="AZ8" s="11" t="s">
        <v>18</v>
      </c>
      <c r="BA8" s="11" t="s">
        <v>19</v>
      </c>
      <c r="BB8" s="11" t="s">
        <v>20</v>
      </c>
      <c r="BC8" s="106"/>
    </row>
    <row r="9" spans="1:60" s="18" customFormat="1" x14ac:dyDescent="0.25">
      <c r="A9" s="12"/>
      <c r="B9" s="13"/>
      <c r="C9" s="13"/>
      <c r="D9" s="14"/>
      <c r="E9" s="15"/>
      <c r="F9" s="16"/>
      <c r="G9" s="16"/>
      <c r="H9" s="16"/>
      <c r="I9" s="16"/>
      <c r="J9" s="16"/>
      <c r="K9" s="17"/>
      <c r="M9" s="19"/>
      <c r="N9"/>
      <c r="O9" s="20">
        <f t="shared" ref="O9:T9" si="0">O10+V10</f>
        <v>1695652589.49</v>
      </c>
      <c r="P9" s="3">
        <f t="shared" si="0"/>
        <v>39705063.269999996</v>
      </c>
      <c r="Q9" s="3">
        <f t="shared" si="0"/>
        <v>1735357652.76</v>
      </c>
      <c r="R9" s="3">
        <f t="shared" si="0"/>
        <v>1107524021.8299999</v>
      </c>
      <c r="S9" s="3">
        <f t="shared" si="0"/>
        <v>1055895400.21</v>
      </c>
      <c r="T9" s="3">
        <f t="shared" si="0"/>
        <v>627833630.93000019</v>
      </c>
      <c r="U9"/>
      <c r="V9" s="21">
        <f>V10-K9</f>
        <v>76477838.49000001</v>
      </c>
      <c r="Y9" s="21"/>
      <c r="Z9" s="21"/>
      <c r="AB9"/>
      <c r="AI9"/>
    </row>
    <row r="10" spans="1:60" s="18" customFormat="1" ht="15" customHeight="1" x14ac:dyDescent="0.25">
      <c r="A10" s="22" t="s">
        <v>22</v>
      </c>
      <c r="B10" s="23"/>
      <c r="C10" s="24"/>
      <c r="D10" s="24"/>
      <c r="E10" s="25"/>
      <c r="F10" s="26">
        <f t="shared" ref="F10:M10" si="1">SUM(F12,F71,F152,F262,F270,F314,F319)</f>
        <v>1702962589.49</v>
      </c>
      <c r="G10" s="26">
        <f t="shared" si="1"/>
        <v>56621273.810000002</v>
      </c>
      <c r="H10" s="26">
        <f t="shared" si="1"/>
        <v>1759583863.3</v>
      </c>
      <c r="I10" s="26">
        <f t="shared" si="1"/>
        <v>1107524021.8300002</v>
      </c>
      <c r="J10" s="26">
        <f t="shared" si="1"/>
        <v>1055895400.2100002</v>
      </c>
      <c r="K10" s="27">
        <f t="shared" si="1"/>
        <v>652059841.47000003</v>
      </c>
      <c r="M10" s="27">
        <f t="shared" si="1"/>
        <v>51628621.619999953</v>
      </c>
      <c r="N10" s="4"/>
      <c r="O10" s="26">
        <f t="shared" ref="O10:T10" si="2">SUM(O12,O71,O152,O262,O270,O314,O319)</f>
        <v>1619174751</v>
      </c>
      <c r="P10" s="26">
        <f t="shared" si="2"/>
        <v>39783303.269999996</v>
      </c>
      <c r="Q10" s="26">
        <f t="shared" si="2"/>
        <v>1658958054.27</v>
      </c>
      <c r="R10" s="26">
        <f t="shared" si="2"/>
        <v>1064900351.28</v>
      </c>
      <c r="S10" s="26">
        <f t="shared" si="2"/>
        <v>1015320383.1</v>
      </c>
      <c r="T10" s="26">
        <f t="shared" si="2"/>
        <v>594057702.99000013</v>
      </c>
      <c r="U10"/>
      <c r="V10" s="26">
        <f t="shared" ref="V10:AO10" si="3">SUM(V12,V71,V152,V262,V270,V314,V319)</f>
        <v>76477838.49000001</v>
      </c>
      <c r="W10" s="26">
        <f t="shared" si="3"/>
        <v>-78240</v>
      </c>
      <c r="X10" s="26">
        <f t="shared" si="3"/>
        <v>76399598.49000001</v>
      </c>
      <c r="Y10" s="26">
        <f t="shared" si="3"/>
        <v>42623670.549999997</v>
      </c>
      <c r="Z10" s="26">
        <f t="shared" si="3"/>
        <v>40575017.109999999</v>
      </c>
      <c r="AA10" s="26">
        <f t="shared" si="3"/>
        <v>33775927.940000005</v>
      </c>
      <c r="AB10"/>
      <c r="AC10" s="26">
        <f t="shared" si="3"/>
        <v>7310000</v>
      </c>
      <c r="AD10" s="26">
        <f t="shared" si="3"/>
        <v>0</v>
      </c>
      <c r="AE10" s="26">
        <f t="shared" si="3"/>
        <v>7310000</v>
      </c>
      <c r="AF10" s="26">
        <f t="shared" si="3"/>
        <v>0</v>
      </c>
      <c r="AG10" s="26">
        <f t="shared" si="3"/>
        <v>0</v>
      </c>
      <c r="AH10" s="26">
        <f t="shared" si="3"/>
        <v>7310000</v>
      </c>
      <c r="AI10"/>
      <c r="AJ10" s="26">
        <f t="shared" si="3"/>
        <v>0</v>
      </c>
      <c r="AK10" s="26">
        <f t="shared" si="3"/>
        <v>10919828.548</v>
      </c>
      <c r="AL10" s="26">
        <f t="shared" si="3"/>
        <v>10919828.548</v>
      </c>
      <c r="AM10" s="26">
        <f t="shared" si="3"/>
        <v>0</v>
      </c>
      <c r="AN10" s="26">
        <f t="shared" si="3"/>
        <v>0</v>
      </c>
      <c r="AO10" s="26">
        <f t="shared" si="3"/>
        <v>10919828.548</v>
      </c>
      <c r="AQ10" s="21">
        <f t="shared" ref="AQ10:AV10" si="4">O10+V10+AC10+AJ10</f>
        <v>1702962589.49</v>
      </c>
      <c r="AR10" s="21">
        <f t="shared" si="4"/>
        <v>50624891.817999996</v>
      </c>
      <c r="AS10" s="21">
        <f t="shared" si="4"/>
        <v>1753587481.3080001</v>
      </c>
      <c r="AT10" s="21">
        <f t="shared" si="4"/>
        <v>1107524021.8299999</v>
      </c>
      <c r="AU10" s="21">
        <f t="shared" si="4"/>
        <v>1055895400.21</v>
      </c>
      <c r="AV10" s="21">
        <f t="shared" si="4"/>
        <v>646063459.47800016</v>
      </c>
      <c r="AX10" s="21">
        <f t="shared" ref="AX10:BC35" si="5">F10-AQ10</f>
        <v>0</v>
      </c>
      <c r="AY10" s="21">
        <f t="shared" si="5"/>
        <v>5996381.9920000061</v>
      </c>
      <c r="AZ10" s="21">
        <f t="shared" si="5"/>
        <v>5996381.9919998646</v>
      </c>
      <c r="BA10" s="21">
        <f t="shared" si="5"/>
        <v>0</v>
      </c>
      <c r="BB10" s="21">
        <f t="shared" si="5"/>
        <v>0</v>
      </c>
      <c r="BC10" s="21">
        <f t="shared" si="5"/>
        <v>5996381.9919998646</v>
      </c>
    </row>
    <row r="11" spans="1:60" s="18" customFormat="1" x14ac:dyDescent="0.25">
      <c r="A11" s="28"/>
      <c r="B11" s="29"/>
      <c r="C11" s="30"/>
      <c r="D11" s="31"/>
      <c r="E11" s="32"/>
      <c r="F11" s="33"/>
      <c r="G11" s="33"/>
      <c r="H11" s="33"/>
      <c r="I11" s="33"/>
      <c r="J11" s="33"/>
      <c r="K11" s="34"/>
      <c r="M11" s="34"/>
      <c r="N11"/>
      <c r="O11" s="33"/>
      <c r="P11" s="33"/>
      <c r="Q11" s="33"/>
      <c r="R11" s="33"/>
      <c r="S11" s="33"/>
      <c r="T11" s="34"/>
      <c r="U11"/>
      <c r="V11" s="34"/>
      <c r="W11" s="34"/>
      <c r="X11" s="34"/>
      <c r="Y11" s="34"/>
      <c r="Z11" s="34"/>
      <c r="AA11" s="34"/>
      <c r="AB11"/>
      <c r="AC11" s="33"/>
      <c r="AD11" s="33"/>
      <c r="AE11" s="33"/>
      <c r="AF11" s="33"/>
      <c r="AG11" s="33"/>
      <c r="AH11" s="34"/>
      <c r="AI11"/>
      <c r="AJ11" s="33"/>
      <c r="AK11" s="33"/>
      <c r="AL11" s="33"/>
      <c r="AM11" s="33"/>
      <c r="AN11" s="33"/>
      <c r="AO11" s="34"/>
      <c r="AX11" s="21">
        <f t="shared" si="5"/>
        <v>0</v>
      </c>
      <c r="AY11" s="21">
        <f t="shared" si="5"/>
        <v>0</v>
      </c>
      <c r="AZ11" s="21">
        <f t="shared" si="5"/>
        <v>0</v>
      </c>
      <c r="BA11" s="21">
        <f t="shared" si="5"/>
        <v>0</v>
      </c>
      <c r="BB11" s="21">
        <f t="shared" si="5"/>
        <v>0</v>
      </c>
      <c r="BC11" s="21">
        <f t="shared" si="5"/>
        <v>0</v>
      </c>
    </row>
    <row r="12" spans="1:60" s="18" customFormat="1" ht="15" customHeight="1" x14ac:dyDescent="0.25">
      <c r="A12" s="35">
        <v>10000</v>
      </c>
      <c r="B12" s="36" t="s">
        <v>23</v>
      </c>
      <c r="C12" s="37"/>
      <c r="D12" s="37"/>
      <c r="E12" s="38"/>
      <c r="F12" s="39">
        <f>SUM(F13,F18,F25,F36,F45,F64,F67)</f>
        <v>1403809416</v>
      </c>
      <c r="G12" s="39">
        <f t="shared" ref="G12:M12" si="6">SUM(G13,G18,G25,G36,G45,G64,G67)</f>
        <v>15838737</v>
      </c>
      <c r="H12" s="39">
        <f t="shared" si="6"/>
        <v>1419648153</v>
      </c>
      <c r="I12" s="39">
        <f t="shared" si="6"/>
        <v>910760368.19000006</v>
      </c>
      <c r="J12" s="39">
        <f t="shared" si="6"/>
        <v>904674671.25999999</v>
      </c>
      <c r="K12" s="40">
        <f t="shared" si="6"/>
        <v>508887784.81</v>
      </c>
      <c r="M12" s="40">
        <f t="shared" si="6"/>
        <v>6085696.9299999634</v>
      </c>
      <c r="N12" s="3"/>
      <c r="O12" s="39">
        <f t="shared" ref="O12:T12" si="7">SUM(O13,O18,O25,O36,O45,O64,O67)</f>
        <v>1350038394</v>
      </c>
      <c r="P12" s="39">
        <f t="shared" si="7"/>
        <v>9920595</v>
      </c>
      <c r="Q12" s="39">
        <f t="shared" si="7"/>
        <v>1359958989</v>
      </c>
      <c r="R12" s="39">
        <f t="shared" si="7"/>
        <v>883799011.43999994</v>
      </c>
      <c r="S12" s="39">
        <f t="shared" si="7"/>
        <v>878039480.54999995</v>
      </c>
      <c r="T12" s="39">
        <f t="shared" si="7"/>
        <v>476159977.55999994</v>
      </c>
      <c r="U12"/>
      <c r="V12" s="39">
        <f t="shared" ref="V12:AA12" si="8">SUM(V13,V18,V25,V36,V45,V64,V67)</f>
        <v>50271022</v>
      </c>
      <c r="W12" s="39">
        <f t="shared" si="8"/>
        <v>-78240</v>
      </c>
      <c r="X12" s="39">
        <f t="shared" si="8"/>
        <v>50192782</v>
      </c>
      <c r="Y12" s="39">
        <f t="shared" si="8"/>
        <v>26961356.75</v>
      </c>
      <c r="Z12" s="39">
        <f t="shared" si="8"/>
        <v>26635190.710000001</v>
      </c>
      <c r="AA12" s="39">
        <f t="shared" si="8"/>
        <v>23231425.25</v>
      </c>
      <c r="AB12"/>
      <c r="AC12" s="39">
        <f t="shared" ref="AC12:AH12" si="9">SUM(AC13,AC18,AC25,AC36,AC45,AC64,AC67)</f>
        <v>3500000</v>
      </c>
      <c r="AD12" s="39">
        <f t="shared" si="9"/>
        <v>0</v>
      </c>
      <c r="AE12" s="39">
        <f t="shared" si="9"/>
        <v>3500000</v>
      </c>
      <c r="AF12" s="39">
        <f t="shared" si="9"/>
        <v>0</v>
      </c>
      <c r="AG12" s="39">
        <f t="shared" si="9"/>
        <v>0</v>
      </c>
      <c r="AH12" s="40">
        <f t="shared" si="9"/>
        <v>3500000</v>
      </c>
      <c r="AI12"/>
      <c r="AJ12" s="39">
        <f t="shared" ref="AJ12:AO12" si="10">SUM(AJ13,AJ18,AJ25,AJ36,AJ45,AJ64,AJ67)</f>
        <v>0</v>
      </c>
      <c r="AK12" s="39">
        <f t="shared" si="10"/>
        <v>0</v>
      </c>
      <c r="AL12" s="39">
        <f t="shared" si="10"/>
        <v>0</v>
      </c>
      <c r="AM12" s="39">
        <f t="shared" si="10"/>
        <v>0</v>
      </c>
      <c r="AN12" s="39">
        <f t="shared" si="10"/>
        <v>0</v>
      </c>
      <c r="AO12" s="40">
        <f t="shared" si="10"/>
        <v>0</v>
      </c>
      <c r="AQ12" s="21">
        <f t="shared" ref="AQ12:AV54" si="11">O12+V12+AC12+AJ12</f>
        <v>1403809416</v>
      </c>
      <c r="AR12" s="21">
        <f t="shared" si="11"/>
        <v>9842355</v>
      </c>
      <c r="AS12" s="21">
        <f t="shared" si="11"/>
        <v>1413651771</v>
      </c>
      <c r="AT12" s="21">
        <f t="shared" si="11"/>
        <v>910760368.18999994</v>
      </c>
      <c r="AU12" s="21">
        <f t="shared" si="11"/>
        <v>904674671.25999999</v>
      </c>
      <c r="AV12" s="21">
        <f t="shared" si="11"/>
        <v>502891402.80999994</v>
      </c>
      <c r="AX12" s="21">
        <f t="shared" si="5"/>
        <v>0</v>
      </c>
      <c r="AY12" s="21">
        <f t="shared" si="5"/>
        <v>5996382</v>
      </c>
      <c r="AZ12" s="21">
        <f t="shared" si="5"/>
        <v>5996382</v>
      </c>
      <c r="BA12" s="21">
        <f t="shared" si="5"/>
        <v>0</v>
      </c>
      <c r="BB12" s="21">
        <f t="shared" si="5"/>
        <v>0</v>
      </c>
      <c r="BC12" s="21">
        <f t="shared" si="5"/>
        <v>5996382.0000000596</v>
      </c>
      <c r="BD12" s="21"/>
      <c r="BE12" s="21"/>
      <c r="BF12" s="21"/>
      <c r="BG12" s="21"/>
      <c r="BH12" s="21"/>
    </row>
    <row r="13" spans="1:60" s="18" customFormat="1" x14ac:dyDescent="0.25">
      <c r="A13" s="41"/>
      <c r="B13" s="42">
        <v>11000</v>
      </c>
      <c r="C13" s="43" t="s">
        <v>24</v>
      </c>
      <c r="D13" s="44"/>
      <c r="E13" s="45"/>
      <c r="F13" s="46">
        <f t="shared" ref="F13:K13" si="12">SUM(F14,F16)</f>
        <v>598096404</v>
      </c>
      <c r="G13" s="46">
        <f t="shared" si="12"/>
        <v>4337934</v>
      </c>
      <c r="H13" s="46">
        <f t="shared" si="12"/>
        <v>602434338</v>
      </c>
      <c r="I13" s="46">
        <f t="shared" si="12"/>
        <v>399178893.89999998</v>
      </c>
      <c r="J13" s="46">
        <f t="shared" si="12"/>
        <v>399156391.22000003</v>
      </c>
      <c r="K13" s="47">
        <f t="shared" si="12"/>
        <v>203255444.09999999</v>
      </c>
      <c r="M13" s="47">
        <f>I13-J13</f>
        <v>22502.679999947548</v>
      </c>
      <c r="N13" s="3"/>
      <c r="O13" s="46">
        <f t="shared" ref="O13:T13" si="13">SUM(O14,O16)</f>
        <v>590978252</v>
      </c>
      <c r="P13" s="46">
        <f t="shared" si="13"/>
        <v>971367</v>
      </c>
      <c r="Q13" s="46">
        <f t="shared" si="13"/>
        <v>591949619</v>
      </c>
      <c r="R13" s="46">
        <f t="shared" si="13"/>
        <v>394303785.38999999</v>
      </c>
      <c r="S13" s="46">
        <f t="shared" si="13"/>
        <v>394281282.71000004</v>
      </c>
      <c r="T13" s="47">
        <f t="shared" si="13"/>
        <v>197645833.60999998</v>
      </c>
      <c r="U13"/>
      <c r="V13" s="47">
        <f t="shared" ref="V13:AA13" si="14">SUM(V14,V16)</f>
        <v>7118152</v>
      </c>
      <c r="W13" s="47">
        <f t="shared" si="14"/>
        <v>12946</v>
      </c>
      <c r="X13" s="47">
        <f t="shared" si="14"/>
        <v>7131098</v>
      </c>
      <c r="Y13" s="47">
        <f t="shared" si="14"/>
        <v>4875108.51</v>
      </c>
      <c r="Z13" s="47">
        <f t="shared" si="14"/>
        <v>4875108.51</v>
      </c>
      <c r="AA13" s="47">
        <f t="shared" si="14"/>
        <v>2255989.4900000002</v>
      </c>
      <c r="AB13"/>
      <c r="AC13" s="46">
        <f t="shared" ref="AC13:AH13" si="15">SUM(AC14,AC16)</f>
        <v>0</v>
      </c>
      <c r="AD13" s="46">
        <f t="shared" si="15"/>
        <v>0</v>
      </c>
      <c r="AE13" s="46">
        <f t="shared" si="15"/>
        <v>0</v>
      </c>
      <c r="AF13" s="46">
        <f t="shared" si="15"/>
        <v>0</v>
      </c>
      <c r="AG13" s="46">
        <f t="shared" si="15"/>
        <v>0</v>
      </c>
      <c r="AH13" s="47">
        <f t="shared" si="15"/>
        <v>0</v>
      </c>
      <c r="AI13"/>
      <c r="AJ13" s="46">
        <f t="shared" ref="AJ13:AO13" si="16">SUM(AJ14,AJ16)</f>
        <v>0</v>
      </c>
      <c r="AK13" s="46">
        <f t="shared" si="16"/>
        <v>0</v>
      </c>
      <c r="AL13" s="46">
        <f t="shared" si="16"/>
        <v>0</v>
      </c>
      <c r="AM13" s="46">
        <f t="shared" si="16"/>
        <v>0</v>
      </c>
      <c r="AN13" s="46">
        <f t="shared" si="16"/>
        <v>0</v>
      </c>
      <c r="AO13" s="47">
        <f t="shared" si="16"/>
        <v>0</v>
      </c>
      <c r="AQ13" s="21">
        <f t="shared" si="11"/>
        <v>598096404</v>
      </c>
      <c r="AR13" s="21">
        <f t="shared" si="11"/>
        <v>984313</v>
      </c>
      <c r="AS13" s="21">
        <f t="shared" si="11"/>
        <v>599080717</v>
      </c>
      <c r="AT13" s="21">
        <f t="shared" si="11"/>
        <v>399178893.89999998</v>
      </c>
      <c r="AU13" s="21">
        <f t="shared" si="11"/>
        <v>399156391.22000003</v>
      </c>
      <c r="AV13" s="21">
        <f t="shared" si="11"/>
        <v>199901823.09999999</v>
      </c>
      <c r="AX13" s="21">
        <f t="shared" si="5"/>
        <v>0</v>
      </c>
      <c r="AY13" s="21">
        <f t="shared" si="5"/>
        <v>3353621</v>
      </c>
      <c r="AZ13" s="21">
        <f t="shared" si="5"/>
        <v>3353621</v>
      </c>
      <c r="BA13" s="21">
        <f t="shared" si="5"/>
        <v>0</v>
      </c>
      <c r="BB13" s="21">
        <f t="shared" si="5"/>
        <v>0</v>
      </c>
      <c r="BC13" s="21">
        <f t="shared" si="5"/>
        <v>3353621</v>
      </c>
    </row>
    <row r="14" spans="1:60" s="18" customFormat="1" x14ac:dyDescent="0.25">
      <c r="A14" s="41"/>
      <c r="B14" s="48"/>
      <c r="C14" s="49">
        <v>11100</v>
      </c>
      <c r="D14" s="50" t="s">
        <v>25</v>
      </c>
      <c r="E14" s="51"/>
      <c r="F14" s="52">
        <f t="shared" ref="F14:K14" si="17">SUM(F15)</f>
        <v>228477852</v>
      </c>
      <c r="G14" s="52">
        <f t="shared" si="17"/>
        <v>0</v>
      </c>
      <c r="H14" s="52">
        <f t="shared" si="17"/>
        <v>228477852</v>
      </c>
      <c r="I14" s="52">
        <f t="shared" si="17"/>
        <v>139357396.30000001</v>
      </c>
      <c r="J14" s="52">
        <f t="shared" si="17"/>
        <v>139337179.47</v>
      </c>
      <c r="K14" s="53">
        <f t="shared" si="17"/>
        <v>89120455.699999988</v>
      </c>
      <c r="M14" s="53"/>
      <c r="N14"/>
      <c r="O14" s="52">
        <f t="shared" ref="O14:AO14" si="18">SUM(O15)</f>
        <v>228477852</v>
      </c>
      <c r="P14" s="52">
        <f t="shared" si="18"/>
        <v>0</v>
      </c>
      <c r="Q14" s="52">
        <f t="shared" si="18"/>
        <v>228477852</v>
      </c>
      <c r="R14" s="52">
        <f t="shared" si="18"/>
        <v>139357396.30000001</v>
      </c>
      <c r="S14" s="52">
        <f t="shared" si="18"/>
        <v>139337179.47</v>
      </c>
      <c r="T14" s="53">
        <f t="shared" si="18"/>
        <v>89120455.699999988</v>
      </c>
      <c r="U14"/>
      <c r="V14" s="53">
        <f t="shared" si="18"/>
        <v>0</v>
      </c>
      <c r="W14" s="53">
        <f t="shared" si="18"/>
        <v>0</v>
      </c>
      <c r="X14" s="53">
        <f t="shared" si="18"/>
        <v>0</v>
      </c>
      <c r="Y14" s="53"/>
      <c r="Z14" s="53"/>
      <c r="AA14" s="53">
        <f t="shared" si="18"/>
        <v>0</v>
      </c>
      <c r="AB14"/>
      <c r="AC14" s="52">
        <f t="shared" si="18"/>
        <v>0</v>
      </c>
      <c r="AD14" s="52">
        <f t="shared" si="18"/>
        <v>0</v>
      </c>
      <c r="AE14" s="52">
        <f t="shared" si="18"/>
        <v>0</v>
      </c>
      <c r="AF14" s="52">
        <f t="shared" si="18"/>
        <v>0</v>
      </c>
      <c r="AG14" s="52">
        <f t="shared" si="18"/>
        <v>0</v>
      </c>
      <c r="AH14" s="53">
        <f t="shared" si="18"/>
        <v>0</v>
      </c>
      <c r="AI14"/>
      <c r="AJ14" s="52">
        <f t="shared" si="18"/>
        <v>0</v>
      </c>
      <c r="AK14" s="52">
        <f t="shared" si="18"/>
        <v>0</v>
      </c>
      <c r="AL14" s="52">
        <f t="shared" si="18"/>
        <v>0</v>
      </c>
      <c r="AM14" s="52">
        <f t="shared" si="18"/>
        <v>0</v>
      </c>
      <c r="AN14" s="52">
        <f t="shared" si="18"/>
        <v>0</v>
      </c>
      <c r="AO14" s="53">
        <f t="shared" si="18"/>
        <v>0</v>
      </c>
      <c r="AQ14" s="21">
        <f t="shared" si="11"/>
        <v>228477852</v>
      </c>
      <c r="AR14" s="21">
        <f t="shared" si="11"/>
        <v>0</v>
      </c>
      <c r="AS14" s="21">
        <f t="shared" si="11"/>
        <v>228477852</v>
      </c>
      <c r="AT14" s="21">
        <f t="shared" si="11"/>
        <v>139357396.30000001</v>
      </c>
      <c r="AU14" s="21">
        <f t="shared" si="11"/>
        <v>139337179.47</v>
      </c>
      <c r="AV14" s="21">
        <f t="shared" si="11"/>
        <v>89120455.699999988</v>
      </c>
      <c r="AX14" s="21">
        <f t="shared" si="5"/>
        <v>0</v>
      </c>
      <c r="AY14" s="21">
        <f t="shared" si="5"/>
        <v>0</v>
      </c>
      <c r="AZ14" s="21">
        <f t="shared" si="5"/>
        <v>0</v>
      </c>
      <c r="BA14" s="21">
        <f t="shared" si="5"/>
        <v>0</v>
      </c>
      <c r="BB14" s="21">
        <f t="shared" si="5"/>
        <v>0</v>
      </c>
      <c r="BC14" s="21">
        <f t="shared" si="5"/>
        <v>0</v>
      </c>
    </row>
    <row r="15" spans="1:60" s="18" customFormat="1" x14ac:dyDescent="0.25">
      <c r="A15" s="41"/>
      <c r="B15" s="54"/>
      <c r="C15" s="48"/>
      <c r="D15" s="55">
        <v>11101</v>
      </c>
      <c r="E15" s="56" t="s">
        <v>26</v>
      </c>
      <c r="F15" s="19">
        <f>O15+V15+AC15+AJ15</f>
        <v>228477852</v>
      </c>
      <c r="G15" s="19"/>
      <c r="H15" s="19">
        <f>SUM(F15:G15)</f>
        <v>228477852</v>
      </c>
      <c r="I15" s="19">
        <f>R15+Y15+AF15+AM15</f>
        <v>139357396.30000001</v>
      </c>
      <c r="J15" s="19">
        <f>S15+Z15+AG15+AN15</f>
        <v>139337179.47</v>
      </c>
      <c r="K15" s="57">
        <f>H15-I15</f>
        <v>89120455.699999988</v>
      </c>
      <c r="M15" s="58">
        <f t="shared" ref="M15:M57" si="19">I15-J15</f>
        <v>20216.830000013113</v>
      </c>
      <c r="N15"/>
      <c r="O15" s="19">
        <v>228477852</v>
      </c>
      <c r="P15" s="19"/>
      <c r="Q15" s="19">
        <f>O15+P15</f>
        <v>228477852</v>
      </c>
      <c r="R15" s="59">
        <v>139357396.30000001</v>
      </c>
      <c r="S15" s="59">
        <v>139337179.47</v>
      </c>
      <c r="T15" s="58">
        <f>Q15-R15</f>
        <v>89120455.699999988</v>
      </c>
      <c r="U15"/>
      <c r="V15" s="60"/>
      <c r="W15" s="60"/>
      <c r="X15" s="39"/>
      <c r="Y15" s="60"/>
      <c r="Z15" s="60"/>
      <c r="AA15" s="39"/>
      <c r="AB15"/>
      <c r="AC15" s="19"/>
      <c r="AD15" s="19"/>
      <c r="AE15" s="19">
        <f>SUM(AC15:AD15)</f>
        <v>0</v>
      </c>
      <c r="AF15" s="19"/>
      <c r="AG15" s="19"/>
      <c r="AH15" s="19"/>
      <c r="AI15"/>
      <c r="AJ15" s="19"/>
      <c r="AK15" s="19"/>
      <c r="AL15" s="19">
        <f>SUM(AJ15:AK15)</f>
        <v>0</v>
      </c>
      <c r="AM15" s="19"/>
      <c r="AN15" s="19"/>
      <c r="AO15" s="19">
        <f>AL15-AM15</f>
        <v>0</v>
      </c>
      <c r="AQ15" s="21">
        <f t="shared" si="11"/>
        <v>228477852</v>
      </c>
      <c r="AR15" s="21">
        <f t="shared" si="11"/>
        <v>0</v>
      </c>
      <c r="AS15" s="21">
        <f t="shared" si="11"/>
        <v>228477852</v>
      </c>
      <c r="AT15" s="21">
        <f t="shared" si="11"/>
        <v>139357396.30000001</v>
      </c>
      <c r="AU15" s="21">
        <f t="shared" si="11"/>
        <v>139337179.47</v>
      </c>
      <c r="AV15" s="21">
        <f t="shared" si="11"/>
        <v>89120455.699999988</v>
      </c>
      <c r="AX15" s="21">
        <f t="shared" si="5"/>
        <v>0</v>
      </c>
      <c r="AY15" s="21">
        <f t="shared" si="5"/>
        <v>0</v>
      </c>
      <c r="AZ15" s="21">
        <f t="shared" si="5"/>
        <v>0</v>
      </c>
      <c r="BA15" s="21">
        <f t="shared" si="5"/>
        <v>0</v>
      </c>
      <c r="BB15" s="21">
        <f t="shared" si="5"/>
        <v>0</v>
      </c>
      <c r="BC15" s="21">
        <f t="shared" si="5"/>
        <v>0</v>
      </c>
    </row>
    <row r="16" spans="1:60" x14ac:dyDescent="0.25">
      <c r="A16" s="41"/>
      <c r="B16" s="48"/>
      <c r="C16" s="49">
        <v>11300</v>
      </c>
      <c r="D16" s="50" t="s">
        <v>27</v>
      </c>
      <c r="E16" s="51"/>
      <c r="F16" s="52">
        <f t="shared" ref="F16:K16" si="20">SUM(F17)</f>
        <v>369618552</v>
      </c>
      <c r="G16" s="52">
        <f t="shared" si="20"/>
        <v>4337934</v>
      </c>
      <c r="H16" s="52">
        <f t="shared" si="20"/>
        <v>373956486</v>
      </c>
      <c r="I16" s="52">
        <f t="shared" si="20"/>
        <v>259821497.59999999</v>
      </c>
      <c r="J16" s="52">
        <f t="shared" si="20"/>
        <v>259819211.75</v>
      </c>
      <c r="K16" s="53">
        <f t="shared" si="20"/>
        <v>114134988.40000001</v>
      </c>
      <c r="M16" s="53">
        <f t="shared" si="19"/>
        <v>2285.8499999940395</v>
      </c>
      <c r="O16" s="52">
        <f t="shared" ref="O16:AO16" si="21">SUM(O17)</f>
        <v>362500400</v>
      </c>
      <c r="P16" s="52">
        <f t="shared" si="21"/>
        <v>971367</v>
      </c>
      <c r="Q16" s="52">
        <f t="shared" si="21"/>
        <v>363471767</v>
      </c>
      <c r="R16" s="52">
        <f t="shared" si="21"/>
        <v>254946389.09</v>
      </c>
      <c r="S16" s="52">
        <f t="shared" si="21"/>
        <v>254944103.24000001</v>
      </c>
      <c r="T16" s="53">
        <f t="shared" si="21"/>
        <v>108525377.91</v>
      </c>
      <c r="V16" s="53">
        <f t="shared" si="21"/>
        <v>7118152</v>
      </c>
      <c r="W16" s="61">
        <f t="shared" si="21"/>
        <v>12946</v>
      </c>
      <c r="X16" s="53">
        <f t="shared" si="21"/>
        <v>7131098</v>
      </c>
      <c r="Y16" s="61">
        <f t="shared" si="21"/>
        <v>4875108.51</v>
      </c>
      <c r="Z16" s="61">
        <f t="shared" si="21"/>
        <v>4875108.51</v>
      </c>
      <c r="AA16" s="53">
        <f t="shared" si="21"/>
        <v>2255989.4900000002</v>
      </c>
      <c r="AC16" s="52">
        <f t="shared" si="21"/>
        <v>0</v>
      </c>
      <c r="AD16" s="52">
        <f t="shared" si="21"/>
        <v>0</v>
      </c>
      <c r="AE16" s="52">
        <f t="shared" si="21"/>
        <v>0</v>
      </c>
      <c r="AF16" s="52">
        <f t="shared" si="21"/>
        <v>0</v>
      </c>
      <c r="AG16" s="52">
        <f t="shared" si="21"/>
        <v>0</v>
      </c>
      <c r="AH16" s="53">
        <f t="shared" si="21"/>
        <v>0</v>
      </c>
      <c r="AJ16" s="52">
        <f t="shared" si="21"/>
        <v>0</v>
      </c>
      <c r="AK16" s="52">
        <f t="shared" si="21"/>
        <v>0</v>
      </c>
      <c r="AL16" s="52">
        <f t="shared" si="21"/>
        <v>0</v>
      </c>
      <c r="AM16" s="52">
        <f t="shared" si="21"/>
        <v>0</v>
      </c>
      <c r="AN16" s="52">
        <f t="shared" si="21"/>
        <v>0</v>
      </c>
      <c r="AO16" s="53">
        <f t="shared" si="21"/>
        <v>0</v>
      </c>
      <c r="AQ16" s="21">
        <f t="shared" si="11"/>
        <v>369618552</v>
      </c>
      <c r="AR16" s="21">
        <f t="shared" si="11"/>
        <v>984313</v>
      </c>
      <c r="AS16" s="21">
        <f t="shared" si="11"/>
        <v>370602865</v>
      </c>
      <c r="AT16" s="21">
        <f t="shared" si="11"/>
        <v>259821497.59999999</v>
      </c>
      <c r="AU16" s="21">
        <f t="shared" si="11"/>
        <v>259819211.75</v>
      </c>
      <c r="AV16" s="21">
        <f t="shared" si="11"/>
        <v>110781367.39999999</v>
      </c>
      <c r="AW16" s="18"/>
      <c r="AX16" s="21">
        <f t="shared" si="5"/>
        <v>0</v>
      </c>
      <c r="AY16" s="21">
        <f t="shared" si="5"/>
        <v>3353621</v>
      </c>
      <c r="AZ16" s="21">
        <f t="shared" si="5"/>
        <v>3353621</v>
      </c>
      <c r="BA16" s="21">
        <f t="shared" si="5"/>
        <v>0</v>
      </c>
      <c r="BB16" s="21">
        <f t="shared" si="5"/>
        <v>0</v>
      </c>
      <c r="BC16" s="21">
        <f t="shared" si="5"/>
        <v>3353621.0000000149</v>
      </c>
    </row>
    <row r="17" spans="1:55" x14ac:dyDescent="0.25">
      <c r="A17" s="41"/>
      <c r="B17" s="54"/>
      <c r="C17" s="48"/>
      <c r="D17" s="55">
        <v>11301</v>
      </c>
      <c r="E17" s="56" t="s">
        <v>28</v>
      </c>
      <c r="F17" s="19">
        <f>O17+V17+AC17+AJ17</f>
        <v>369618552</v>
      </c>
      <c r="G17" s="19">
        <v>4337934</v>
      </c>
      <c r="H17" s="19">
        <f>SUM(F17:G17)</f>
        <v>373956486</v>
      </c>
      <c r="I17" s="19">
        <f>R17+Y17+AF17+AM17</f>
        <v>259821497.59999999</v>
      </c>
      <c r="J17" s="19">
        <f>S17+Z17+AG17+AN17</f>
        <v>259819211.75</v>
      </c>
      <c r="K17" s="57">
        <f>H17-I17</f>
        <v>114134988.40000001</v>
      </c>
      <c r="M17" s="58">
        <f t="shared" si="19"/>
        <v>2285.8499999940395</v>
      </c>
      <c r="O17" s="19">
        <v>362500400</v>
      </c>
      <c r="P17" s="19">
        <v>971367</v>
      </c>
      <c r="Q17" s="19">
        <f>O17+P17</f>
        <v>363471767</v>
      </c>
      <c r="R17" s="59">
        <v>254946389.09</v>
      </c>
      <c r="S17" s="59">
        <v>254944103.24000001</v>
      </c>
      <c r="T17" s="58">
        <f t="shared" ref="T17:T88" si="22">Q17-R17</f>
        <v>108525377.91</v>
      </c>
      <c r="V17" s="60">
        <v>7118152</v>
      </c>
      <c r="W17" s="60">
        <v>12946</v>
      </c>
      <c r="X17" s="39">
        <f>V17+W17</f>
        <v>7131098</v>
      </c>
      <c r="Y17" s="59">
        <v>4875108.51</v>
      </c>
      <c r="Z17" s="59">
        <v>4875108.51</v>
      </c>
      <c r="AA17" s="39">
        <f>X17-Y17</f>
        <v>2255989.4900000002</v>
      </c>
      <c r="AC17" s="19"/>
      <c r="AD17" s="19"/>
      <c r="AE17" s="19">
        <f>SUM(AC17:AD17)</f>
        <v>0</v>
      </c>
      <c r="AF17" s="19"/>
      <c r="AG17" s="19"/>
      <c r="AH17" s="19">
        <f>AE17-AF17</f>
        <v>0</v>
      </c>
      <c r="AJ17" s="19"/>
      <c r="AK17" s="19"/>
      <c r="AL17" s="19">
        <f>SUM(AJ17:AK17)</f>
        <v>0</v>
      </c>
      <c r="AM17" s="19"/>
      <c r="AN17" s="19"/>
      <c r="AO17" s="19">
        <f>AL17-AM17</f>
        <v>0</v>
      </c>
      <c r="AQ17" s="21">
        <f t="shared" si="11"/>
        <v>369618552</v>
      </c>
      <c r="AR17" s="21">
        <f t="shared" si="11"/>
        <v>984313</v>
      </c>
      <c r="AS17" s="21">
        <f t="shared" si="11"/>
        <v>370602865</v>
      </c>
      <c r="AT17" s="21">
        <f t="shared" si="11"/>
        <v>259821497.59999999</v>
      </c>
      <c r="AU17" s="21">
        <f t="shared" si="11"/>
        <v>259819211.75</v>
      </c>
      <c r="AV17" s="21">
        <f t="shared" si="11"/>
        <v>110781367.39999999</v>
      </c>
      <c r="AW17" s="18"/>
      <c r="AX17" s="21">
        <f t="shared" si="5"/>
        <v>0</v>
      </c>
      <c r="AY17" s="21">
        <f t="shared" si="5"/>
        <v>3353621</v>
      </c>
      <c r="AZ17" s="21">
        <f t="shared" si="5"/>
        <v>3353621</v>
      </c>
      <c r="BA17" s="21">
        <f t="shared" si="5"/>
        <v>0</v>
      </c>
      <c r="BB17" s="21">
        <f t="shared" si="5"/>
        <v>0</v>
      </c>
      <c r="BC17" s="21">
        <f t="shared" si="5"/>
        <v>3353621.0000000149</v>
      </c>
    </row>
    <row r="18" spans="1:55" x14ac:dyDescent="0.25">
      <c r="A18" s="41"/>
      <c r="B18" s="42">
        <v>12000</v>
      </c>
      <c r="C18" s="43" t="s">
        <v>29</v>
      </c>
      <c r="D18" s="44"/>
      <c r="E18" s="45"/>
      <c r="F18" s="46">
        <f t="shared" ref="F18:K18" si="23">SUM(F19,F21,F23)</f>
        <v>5360000</v>
      </c>
      <c r="G18" s="46">
        <f t="shared" si="23"/>
        <v>0</v>
      </c>
      <c r="H18" s="46">
        <f t="shared" si="23"/>
        <v>5360000</v>
      </c>
      <c r="I18" s="46">
        <f t="shared" si="23"/>
        <v>3863619.24</v>
      </c>
      <c r="J18" s="46">
        <f t="shared" si="23"/>
        <v>3856530.38</v>
      </c>
      <c r="K18" s="47">
        <f t="shared" si="23"/>
        <v>1496380.7599999998</v>
      </c>
      <c r="M18" s="47">
        <f t="shared" si="19"/>
        <v>7088.8600000003353</v>
      </c>
      <c r="O18" s="46">
        <f t="shared" ref="O18:T18" si="24">SUM(O19,O21,O23)</f>
        <v>5360000</v>
      </c>
      <c r="P18" s="46">
        <f t="shared" si="24"/>
        <v>0</v>
      </c>
      <c r="Q18" s="46">
        <f t="shared" si="24"/>
        <v>5360000</v>
      </c>
      <c r="R18" s="46">
        <f t="shared" si="24"/>
        <v>3863619.24</v>
      </c>
      <c r="S18" s="46">
        <f t="shared" si="24"/>
        <v>3856530.38</v>
      </c>
      <c r="T18" s="47">
        <f t="shared" si="24"/>
        <v>1496380.7599999998</v>
      </c>
      <c r="V18" s="47">
        <f t="shared" ref="V18:AA18" si="25">SUM(V19,V21,V23)</f>
        <v>0</v>
      </c>
      <c r="W18" s="62">
        <f>SUM(W21,W23)</f>
        <v>0</v>
      </c>
      <c r="X18" s="47">
        <f t="shared" si="25"/>
        <v>0</v>
      </c>
      <c r="Y18" s="62">
        <f>SUM(Y21,Y23)</f>
        <v>0</v>
      </c>
      <c r="Z18" s="62">
        <f>SUM(Z21,Z23)</f>
        <v>0</v>
      </c>
      <c r="AA18" s="47">
        <f t="shared" si="25"/>
        <v>0</v>
      </c>
      <c r="AC18" s="46">
        <f t="shared" ref="AC18:AH18" si="26">SUM(AC19,AC21,AC23)</f>
        <v>0</v>
      </c>
      <c r="AD18" s="46">
        <f t="shared" si="26"/>
        <v>0</v>
      </c>
      <c r="AE18" s="46">
        <f t="shared" si="26"/>
        <v>0</v>
      </c>
      <c r="AF18" s="46">
        <f t="shared" si="26"/>
        <v>0</v>
      </c>
      <c r="AG18" s="46">
        <f t="shared" si="26"/>
        <v>0</v>
      </c>
      <c r="AH18" s="46">
        <f t="shared" si="26"/>
        <v>0</v>
      </c>
      <c r="AJ18" s="46">
        <f t="shared" ref="AJ18:AO18" si="27">SUM(AJ19,AJ21,AJ23)</f>
        <v>0</v>
      </c>
      <c r="AK18" s="46">
        <f t="shared" si="27"/>
        <v>0</v>
      </c>
      <c r="AL18" s="46">
        <f t="shared" si="27"/>
        <v>0</v>
      </c>
      <c r="AM18" s="46">
        <f t="shared" si="27"/>
        <v>0</v>
      </c>
      <c r="AN18" s="46">
        <f t="shared" si="27"/>
        <v>0</v>
      </c>
      <c r="AO18" s="46">
        <f t="shared" si="27"/>
        <v>0</v>
      </c>
      <c r="AQ18" s="21">
        <f t="shared" si="11"/>
        <v>5360000</v>
      </c>
      <c r="AR18" s="21">
        <f t="shared" si="11"/>
        <v>0</v>
      </c>
      <c r="AS18" s="21">
        <f t="shared" si="11"/>
        <v>5360000</v>
      </c>
      <c r="AT18" s="21">
        <f t="shared" si="11"/>
        <v>3863619.24</v>
      </c>
      <c r="AU18" s="21">
        <f t="shared" si="11"/>
        <v>3856530.38</v>
      </c>
      <c r="AV18" s="21">
        <f t="shared" si="11"/>
        <v>1496380.7599999998</v>
      </c>
      <c r="AW18" s="18"/>
      <c r="AX18" s="21">
        <f t="shared" si="5"/>
        <v>0</v>
      </c>
      <c r="AY18" s="21">
        <f t="shared" si="5"/>
        <v>0</v>
      </c>
      <c r="AZ18" s="21">
        <f t="shared" si="5"/>
        <v>0</v>
      </c>
      <c r="BA18" s="21">
        <f t="shared" si="5"/>
        <v>0</v>
      </c>
      <c r="BB18" s="21">
        <f t="shared" si="5"/>
        <v>0</v>
      </c>
      <c r="BC18" s="21">
        <f t="shared" si="5"/>
        <v>0</v>
      </c>
    </row>
    <row r="19" spans="1:55" x14ac:dyDescent="0.25">
      <c r="A19" s="41"/>
      <c r="B19" s="48"/>
      <c r="C19" s="49" t="s">
        <v>30</v>
      </c>
      <c r="D19" s="50"/>
      <c r="E19" s="51"/>
      <c r="F19" s="52">
        <f t="shared" ref="F19:K19" si="28">SUM(F20)</f>
        <v>1360000</v>
      </c>
      <c r="G19" s="52">
        <f t="shared" si="28"/>
        <v>0</v>
      </c>
      <c r="H19" s="52">
        <f t="shared" si="28"/>
        <v>1360000</v>
      </c>
      <c r="I19" s="52">
        <f t="shared" si="28"/>
        <v>23109</v>
      </c>
      <c r="J19" s="52">
        <f t="shared" si="28"/>
        <v>23109</v>
      </c>
      <c r="K19" s="53">
        <f t="shared" si="28"/>
        <v>1336891</v>
      </c>
      <c r="M19" s="53">
        <f t="shared" si="19"/>
        <v>0</v>
      </c>
      <c r="O19" s="52">
        <f>SUM(O20)</f>
        <v>1360000</v>
      </c>
      <c r="P19" s="52">
        <f>SUM(P20)</f>
        <v>0</v>
      </c>
      <c r="Q19" s="52">
        <f t="shared" ref="Q19:AA19" si="29">SUM(Q20)</f>
        <v>1360000</v>
      </c>
      <c r="R19" s="52">
        <f t="shared" si="29"/>
        <v>23109</v>
      </c>
      <c r="S19" s="52">
        <f t="shared" si="29"/>
        <v>23109</v>
      </c>
      <c r="T19" s="53">
        <f t="shared" si="29"/>
        <v>1336891</v>
      </c>
      <c r="V19" s="53">
        <f t="shared" si="29"/>
        <v>0</v>
      </c>
      <c r="W19" s="61"/>
      <c r="X19" s="53">
        <f t="shared" si="29"/>
        <v>0</v>
      </c>
      <c r="Y19" s="61"/>
      <c r="Z19" s="61"/>
      <c r="AA19" s="53">
        <f t="shared" si="29"/>
        <v>0</v>
      </c>
      <c r="AC19" s="52">
        <f t="shared" ref="AC19:AH19" si="30">SUM(AC20)</f>
        <v>0</v>
      </c>
      <c r="AD19" s="52">
        <f t="shared" si="30"/>
        <v>0</v>
      </c>
      <c r="AE19" s="52">
        <f t="shared" si="30"/>
        <v>0</v>
      </c>
      <c r="AF19" s="52">
        <f t="shared" si="30"/>
        <v>0</v>
      </c>
      <c r="AG19" s="52">
        <f t="shared" si="30"/>
        <v>0</v>
      </c>
      <c r="AH19" s="52">
        <f t="shared" si="30"/>
        <v>0</v>
      </c>
      <c r="AJ19" s="52">
        <f t="shared" ref="AJ19:AO19" si="31">SUM(AJ20)</f>
        <v>0</v>
      </c>
      <c r="AK19" s="52">
        <f t="shared" si="31"/>
        <v>0</v>
      </c>
      <c r="AL19" s="52">
        <f t="shared" si="31"/>
        <v>0</v>
      </c>
      <c r="AM19" s="52">
        <f t="shared" si="31"/>
        <v>0</v>
      </c>
      <c r="AN19" s="52">
        <f t="shared" si="31"/>
        <v>0</v>
      </c>
      <c r="AO19" s="52">
        <f t="shared" si="31"/>
        <v>0</v>
      </c>
      <c r="AQ19" s="21">
        <f t="shared" si="11"/>
        <v>1360000</v>
      </c>
      <c r="AR19" s="21">
        <f t="shared" si="11"/>
        <v>0</v>
      </c>
      <c r="AS19" s="21">
        <f t="shared" si="11"/>
        <v>1360000</v>
      </c>
      <c r="AT19" s="21">
        <f t="shared" si="11"/>
        <v>23109</v>
      </c>
      <c r="AU19" s="21">
        <f t="shared" si="11"/>
        <v>23109</v>
      </c>
      <c r="AV19" s="21">
        <f t="shared" si="11"/>
        <v>1336891</v>
      </c>
      <c r="AW19" s="18"/>
      <c r="AX19" s="21">
        <f t="shared" si="5"/>
        <v>0</v>
      </c>
      <c r="AY19" s="21">
        <f t="shared" si="5"/>
        <v>0</v>
      </c>
      <c r="AZ19" s="21">
        <f t="shared" si="5"/>
        <v>0</v>
      </c>
      <c r="BA19" s="21">
        <f t="shared" si="5"/>
        <v>0</v>
      </c>
      <c r="BB19" s="21">
        <f t="shared" si="5"/>
        <v>0</v>
      </c>
      <c r="BC19" s="21">
        <f t="shared" si="5"/>
        <v>0</v>
      </c>
    </row>
    <row r="20" spans="1:55" x14ac:dyDescent="0.25">
      <c r="A20" s="41"/>
      <c r="B20" s="54"/>
      <c r="C20" s="48"/>
      <c r="D20" s="63">
        <v>12101</v>
      </c>
      <c r="E20" s="64" t="s">
        <v>31</v>
      </c>
      <c r="F20" s="19">
        <f>O20+V20+AC20+AJ20</f>
        <v>1360000</v>
      </c>
      <c r="G20" s="19"/>
      <c r="H20" s="19">
        <f>SUM(F20:G20)</f>
        <v>1360000</v>
      </c>
      <c r="I20" s="19">
        <f>R20+Y20+AF20+AM20</f>
        <v>23109</v>
      </c>
      <c r="J20" s="19">
        <f>S20+Z20+AG20+AN20</f>
        <v>23109</v>
      </c>
      <c r="K20" s="57">
        <f>H20-I20</f>
        <v>1336891</v>
      </c>
      <c r="M20" s="57">
        <f t="shared" si="19"/>
        <v>0</v>
      </c>
      <c r="O20" s="19">
        <v>1360000</v>
      </c>
      <c r="P20" s="19"/>
      <c r="Q20" s="19">
        <f>O20+P20</f>
        <v>1360000</v>
      </c>
      <c r="R20" s="59">
        <v>23109</v>
      </c>
      <c r="S20" s="59">
        <v>23109</v>
      </c>
      <c r="T20" s="58">
        <f t="shared" si="22"/>
        <v>1336891</v>
      </c>
      <c r="V20" s="60"/>
      <c r="W20" s="60"/>
      <c r="X20" s="39"/>
      <c r="Y20" s="60"/>
      <c r="Z20" s="60"/>
      <c r="AA20" s="39"/>
      <c r="AC20" s="19"/>
      <c r="AD20" s="19"/>
      <c r="AE20" s="19">
        <f>SUM(AC20:AD20)</f>
        <v>0</v>
      </c>
      <c r="AF20" s="19"/>
      <c r="AG20" s="19"/>
      <c r="AH20" s="19">
        <f>AE20-AF20</f>
        <v>0</v>
      </c>
      <c r="AJ20" s="19"/>
      <c r="AK20" s="19"/>
      <c r="AL20" s="19">
        <f>SUM(AJ20:AK20)</f>
        <v>0</v>
      </c>
      <c r="AM20" s="19"/>
      <c r="AN20" s="19"/>
      <c r="AO20" s="19">
        <f>AL20-AM20</f>
        <v>0</v>
      </c>
      <c r="AQ20" s="21">
        <f t="shared" si="11"/>
        <v>1360000</v>
      </c>
      <c r="AR20" s="21">
        <f t="shared" si="11"/>
        <v>0</v>
      </c>
      <c r="AS20" s="21">
        <f t="shared" si="11"/>
        <v>1360000</v>
      </c>
      <c r="AT20" s="21">
        <f t="shared" si="11"/>
        <v>23109</v>
      </c>
      <c r="AU20" s="21">
        <f t="shared" si="11"/>
        <v>23109</v>
      </c>
      <c r="AV20" s="21">
        <f t="shared" si="11"/>
        <v>1336891</v>
      </c>
      <c r="AW20" s="18"/>
      <c r="AX20" s="21">
        <f t="shared" si="5"/>
        <v>0</v>
      </c>
      <c r="AY20" s="21">
        <f t="shared" si="5"/>
        <v>0</v>
      </c>
      <c r="AZ20" s="21">
        <f t="shared" si="5"/>
        <v>0</v>
      </c>
      <c r="BA20" s="21">
        <f t="shared" si="5"/>
        <v>0</v>
      </c>
      <c r="BB20" s="21">
        <f t="shared" si="5"/>
        <v>0</v>
      </c>
      <c r="BC20" s="21">
        <f t="shared" si="5"/>
        <v>0</v>
      </c>
    </row>
    <row r="21" spans="1:55" x14ac:dyDescent="0.25">
      <c r="A21" s="41"/>
      <c r="B21" s="48"/>
      <c r="C21" s="49">
        <v>12200</v>
      </c>
      <c r="D21" s="50" t="s">
        <v>32</v>
      </c>
      <c r="E21" s="51"/>
      <c r="F21" s="52">
        <f t="shared" ref="F21:K21" si="32">SUM(F22)</f>
        <v>4000000</v>
      </c>
      <c r="G21" s="52">
        <f t="shared" si="32"/>
        <v>0</v>
      </c>
      <c r="H21" s="52">
        <f t="shared" si="32"/>
        <v>4000000</v>
      </c>
      <c r="I21" s="52">
        <f t="shared" si="32"/>
        <v>3840510.24</v>
      </c>
      <c r="J21" s="52">
        <f t="shared" si="32"/>
        <v>3833421.38</v>
      </c>
      <c r="K21" s="53">
        <f t="shared" si="32"/>
        <v>159489.75999999978</v>
      </c>
      <c r="M21" s="53">
        <f t="shared" si="19"/>
        <v>7088.8600000003353</v>
      </c>
      <c r="O21" s="52">
        <f t="shared" ref="O21:AA21" si="33">SUM(O22)</f>
        <v>4000000</v>
      </c>
      <c r="P21" s="52">
        <f t="shared" si="33"/>
        <v>0</v>
      </c>
      <c r="Q21" s="52">
        <f t="shared" si="33"/>
        <v>4000000</v>
      </c>
      <c r="R21" s="52">
        <f t="shared" si="33"/>
        <v>3840510.24</v>
      </c>
      <c r="S21" s="52">
        <f t="shared" si="33"/>
        <v>3833421.38</v>
      </c>
      <c r="T21" s="53">
        <f t="shared" si="33"/>
        <v>159489.75999999978</v>
      </c>
      <c r="V21" s="53">
        <f t="shared" si="33"/>
        <v>0</v>
      </c>
      <c r="W21" s="61">
        <f t="shared" si="33"/>
        <v>0</v>
      </c>
      <c r="X21" s="53">
        <f t="shared" si="33"/>
        <v>0</v>
      </c>
      <c r="Y21" s="61">
        <f t="shared" si="33"/>
        <v>0</v>
      </c>
      <c r="Z21" s="61">
        <f t="shared" si="33"/>
        <v>0</v>
      </c>
      <c r="AA21" s="53">
        <f t="shared" si="33"/>
        <v>0</v>
      </c>
      <c r="AC21" s="52">
        <f t="shared" ref="AC21:AH21" si="34">SUM(AC22)</f>
        <v>0</v>
      </c>
      <c r="AD21" s="52">
        <f t="shared" si="34"/>
        <v>0</v>
      </c>
      <c r="AE21" s="52">
        <f t="shared" si="34"/>
        <v>0</v>
      </c>
      <c r="AF21" s="52">
        <f t="shared" si="34"/>
        <v>0</v>
      </c>
      <c r="AG21" s="52">
        <f t="shared" si="34"/>
        <v>0</v>
      </c>
      <c r="AH21" s="52">
        <f t="shared" si="34"/>
        <v>0</v>
      </c>
      <c r="AJ21" s="52">
        <f t="shared" ref="AJ21:AO21" si="35">SUM(AJ22)</f>
        <v>0</v>
      </c>
      <c r="AK21" s="52">
        <f t="shared" si="35"/>
        <v>0</v>
      </c>
      <c r="AL21" s="52">
        <f t="shared" si="35"/>
        <v>0</v>
      </c>
      <c r="AM21" s="52">
        <f t="shared" si="35"/>
        <v>0</v>
      </c>
      <c r="AN21" s="52">
        <f t="shared" si="35"/>
        <v>0</v>
      </c>
      <c r="AO21" s="52">
        <f t="shared" si="35"/>
        <v>0</v>
      </c>
      <c r="AQ21" s="21">
        <f t="shared" si="11"/>
        <v>4000000</v>
      </c>
      <c r="AR21" s="21">
        <f t="shared" si="11"/>
        <v>0</v>
      </c>
      <c r="AS21" s="21">
        <f t="shared" si="11"/>
        <v>4000000</v>
      </c>
      <c r="AT21" s="21">
        <f t="shared" si="11"/>
        <v>3840510.24</v>
      </c>
      <c r="AU21" s="21">
        <f t="shared" si="11"/>
        <v>3833421.38</v>
      </c>
      <c r="AV21" s="21">
        <f t="shared" si="11"/>
        <v>159489.75999999978</v>
      </c>
      <c r="AW21" s="18"/>
      <c r="AX21" s="21">
        <f t="shared" si="5"/>
        <v>0</v>
      </c>
      <c r="AY21" s="21">
        <f t="shared" si="5"/>
        <v>0</v>
      </c>
      <c r="AZ21" s="21">
        <f t="shared" si="5"/>
        <v>0</v>
      </c>
      <c r="BA21" s="21">
        <f t="shared" si="5"/>
        <v>0</v>
      </c>
      <c r="BB21" s="21">
        <f t="shared" si="5"/>
        <v>0</v>
      </c>
      <c r="BC21" s="21">
        <f t="shared" si="5"/>
        <v>0</v>
      </c>
    </row>
    <row r="22" spans="1:55" x14ac:dyDescent="0.25">
      <c r="A22" s="41"/>
      <c r="B22" s="54"/>
      <c r="C22" s="48"/>
      <c r="D22" s="63">
        <v>12201</v>
      </c>
      <c r="E22" s="64" t="s">
        <v>33</v>
      </c>
      <c r="F22" s="19">
        <f>O22+V22+AC22+AJ22</f>
        <v>4000000</v>
      </c>
      <c r="G22" s="19"/>
      <c r="H22" s="19">
        <f>SUM(F22:G22)</f>
        <v>4000000</v>
      </c>
      <c r="I22" s="19">
        <f>R22+Y22+AF22+AM22</f>
        <v>3840510.24</v>
      </c>
      <c r="J22" s="19">
        <f>S22+Z22+AG22+AN22</f>
        <v>3833421.38</v>
      </c>
      <c r="K22" s="57">
        <f>H22-I22</f>
        <v>159489.75999999978</v>
      </c>
      <c r="M22" s="57">
        <f t="shared" si="19"/>
        <v>7088.8600000003353</v>
      </c>
      <c r="O22" s="19">
        <v>4000000</v>
      </c>
      <c r="P22" s="19"/>
      <c r="Q22" s="19">
        <f>O22+P22</f>
        <v>4000000</v>
      </c>
      <c r="R22" s="59">
        <v>3840510.24</v>
      </c>
      <c r="S22" s="59">
        <v>3833421.38</v>
      </c>
      <c r="T22" s="58">
        <f t="shared" si="22"/>
        <v>159489.75999999978</v>
      </c>
      <c r="V22" s="60"/>
      <c r="W22" s="60"/>
      <c r="X22" s="39">
        <f>V22+W22</f>
        <v>0</v>
      </c>
      <c r="Y22" s="60"/>
      <c r="Z22" s="60"/>
      <c r="AA22" s="39">
        <f>X22-Y22</f>
        <v>0</v>
      </c>
      <c r="AC22" s="19"/>
      <c r="AD22" s="19"/>
      <c r="AE22" s="19">
        <f>SUM(AC22:AD22)</f>
        <v>0</v>
      </c>
      <c r="AF22" s="19"/>
      <c r="AG22" s="19"/>
      <c r="AH22" s="19">
        <f>AE22-AF22</f>
        <v>0</v>
      </c>
      <c r="AJ22" s="19"/>
      <c r="AK22" s="19"/>
      <c r="AL22" s="19">
        <f>SUM(AJ22:AK22)</f>
        <v>0</v>
      </c>
      <c r="AM22" s="19"/>
      <c r="AN22" s="19"/>
      <c r="AO22" s="19">
        <f>AL22-AM22</f>
        <v>0</v>
      </c>
      <c r="AQ22" s="21">
        <f t="shared" si="11"/>
        <v>4000000</v>
      </c>
      <c r="AR22" s="21">
        <f t="shared" si="11"/>
        <v>0</v>
      </c>
      <c r="AS22" s="21">
        <f t="shared" si="11"/>
        <v>4000000</v>
      </c>
      <c r="AT22" s="21">
        <f t="shared" si="11"/>
        <v>3840510.24</v>
      </c>
      <c r="AU22" s="21">
        <f t="shared" si="11"/>
        <v>3833421.38</v>
      </c>
      <c r="AV22" s="21">
        <f t="shared" si="11"/>
        <v>159489.75999999978</v>
      </c>
      <c r="AW22" s="18"/>
      <c r="AX22" s="21">
        <f t="shared" si="5"/>
        <v>0</v>
      </c>
      <c r="AY22" s="21">
        <f t="shared" si="5"/>
        <v>0</v>
      </c>
      <c r="AZ22" s="21">
        <f t="shared" si="5"/>
        <v>0</v>
      </c>
      <c r="BA22" s="21">
        <f t="shared" si="5"/>
        <v>0</v>
      </c>
      <c r="BB22" s="21">
        <f t="shared" si="5"/>
        <v>0</v>
      </c>
      <c r="BC22" s="21">
        <f t="shared" si="5"/>
        <v>0</v>
      </c>
    </row>
    <row r="23" spans="1:55" x14ac:dyDescent="0.25">
      <c r="A23" s="41"/>
      <c r="B23" s="48"/>
      <c r="C23" s="49">
        <v>12300</v>
      </c>
      <c r="D23" s="50" t="s">
        <v>34</v>
      </c>
      <c r="E23" s="51"/>
      <c r="F23" s="52">
        <f t="shared" ref="F23:K23" si="36">SUM(F24)</f>
        <v>0</v>
      </c>
      <c r="G23" s="52">
        <f t="shared" si="36"/>
        <v>0</v>
      </c>
      <c r="H23" s="52">
        <f t="shared" si="36"/>
        <v>0</v>
      </c>
      <c r="I23" s="52">
        <f t="shared" si="36"/>
        <v>0</v>
      </c>
      <c r="J23" s="52">
        <f t="shared" si="36"/>
        <v>0</v>
      </c>
      <c r="K23" s="53">
        <f t="shared" si="36"/>
        <v>0</v>
      </c>
      <c r="M23" s="53">
        <f t="shared" si="19"/>
        <v>0</v>
      </c>
      <c r="O23" s="52">
        <f>SUM(O24)</f>
        <v>0</v>
      </c>
      <c r="P23" s="52">
        <f>SUM(P24)</f>
        <v>0</v>
      </c>
      <c r="Q23" s="52">
        <f t="shared" ref="Q23:AA23" si="37">SUM(Q24)</f>
        <v>0</v>
      </c>
      <c r="R23" s="52">
        <f t="shared" si="37"/>
        <v>0</v>
      </c>
      <c r="S23" s="52">
        <f t="shared" si="37"/>
        <v>0</v>
      </c>
      <c r="T23" s="53">
        <f t="shared" si="37"/>
        <v>0</v>
      </c>
      <c r="V23" s="53">
        <f t="shared" si="37"/>
        <v>0</v>
      </c>
      <c r="W23" s="61"/>
      <c r="X23" s="53">
        <f t="shared" si="37"/>
        <v>0</v>
      </c>
      <c r="Y23" s="61"/>
      <c r="Z23" s="61"/>
      <c r="AA23" s="53">
        <f t="shared" si="37"/>
        <v>0</v>
      </c>
      <c r="AC23" s="52">
        <f t="shared" ref="AC23:AH23" si="38">SUM(AC24)</f>
        <v>0</v>
      </c>
      <c r="AD23" s="52">
        <f t="shared" si="38"/>
        <v>0</v>
      </c>
      <c r="AE23" s="52">
        <f t="shared" si="38"/>
        <v>0</v>
      </c>
      <c r="AF23" s="52">
        <f t="shared" si="38"/>
        <v>0</v>
      </c>
      <c r="AG23" s="52">
        <f t="shared" si="38"/>
        <v>0</v>
      </c>
      <c r="AH23" s="52">
        <f t="shared" si="38"/>
        <v>0</v>
      </c>
      <c r="AJ23" s="52">
        <f t="shared" ref="AJ23:AO23" si="39">SUM(AJ24)</f>
        <v>0</v>
      </c>
      <c r="AK23" s="52">
        <f t="shared" si="39"/>
        <v>0</v>
      </c>
      <c r="AL23" s="52">
        <f t="shared" si="39"/>
        <v>0</v>
      </c>
      <c r="AM23" s="52">
        <f t="shared" si="39"/>
        <v>0</v>
      </c>
      <c r="AN23" s="52">
        <f t="shared" si="39"/>
        <v>0</v>
      </c>
      <c r="AO23" s="52">
        <f t="shared" si="39"/>
        <v>0</v>
      </c>
      <c r="AQ23" s="21">
        <f t="shared" si="11"/>
        <v>0</v>
      </c>
      <c r="AR23" s="21">
        <f t="shared" si="11"/>
        <v>0</v>
      </c>
      <c r="AS23" s="21">
        <f t="shared" si="11"/>
        <v>0</v>
      </c>
      <c r="AT23" s="21">
        <f t="shared" si="11"/>
        <v>0</v>
      </c>
      <c r="AU23" s="21">
        <f t="shared" si="11"/>
        <v>0</v>
      </c>
      <c r="AV23" s="21">
        <f t="shared" si="11"/>
        <v>0</v>
      </c>
      <c r="AW23" s="18"/>
      <c r="AX23" s="21">
        <f t="shared" si="5"/>
        <v>0</v>
      </c>
      <c r="AY23" s="21">
        <f t="shared" si="5"/>
        <v>0</v>
      </c>
      <c r="AZ23" s="21">
        <f t="shared" si="5"/>
        <v>0</v>
      </c>
      <c r="BA23" s="21">
        <f t="shared" si="5"/>
        <v>0</v>
      </c>
      <c r="BB23" s="21">
        <f t="shared" si="5"/>
        <v>0</v>
      </c>
      <c r="BC23" s="21">
        <f t="shared" si="5"/>
        <v>0</v>
      </c>
    </row>
    <row r="24" spans="1:55" ht="30" x14ac:dyDescent="0.25">
      <c r="A24" s="41"/>
      <c r="B24" s="54"/>
      <c r="C24" s="48"/>
      <c r="D24" s="55">
        <v>12301</v>
      </c>
      <c r="E24" s="56" t="s">
        <v>35</v>
      </c>
      <c r="F24" s="19">
        <f>O24+V24+AC24+AJ24</f>
        <v>0</v>
      </c>
      <c r="G24" s="19"/>
      <c r="H24" s="19">
        <f>SUM(F24:G24)</f>
        <v>0</v>
      </c>
      <c r="I24" s="19">
        <f>R24+Y24+AF24+AM24</f>
        <v>0</v>
      </c>
      <c r="J24" s="19">
        <f>S24+Z24+AG24+AN24</f>
        <v>0</v>
      </c>
      <c r="K24" s="57">
        <f>H24-I24</f>
        <v>0</v>
      </c>
      <c r="M24" s="57">
        <f t="shared" si="19"/>
        <v>0</v>
      </c>
      <c r="O24" s="19"/>
      <c r="P24" s="19"/>
      <c r="Q24" s="19">
        <f>O24+P24</f>
        <v>0</v>
      </c>
      <c r="R24" s="19"/>
      <c r="S24" s="19"/>
      <c r="T24" s="58">
        <f t="shared" si="22"/>
        <v>0</v>
      </c>
      <c r="V24" s="60"/>
      <c r="W24" s="60"/>
      <c r="X24" s="39">
        <f>V24+W24</f>
        <v>0</v>
      </c>
      <c r="Y24" s="60"/>
      <c r="Z24" s="60"/>
      <c r="AA24" s="39">
        <f>X24-Y24</f>
        <v>0</v>
      </c>
      <c r="AC24" s="19"/>
      <c r="AD24" s="19"/>
      <c r="AE24" s="19">
        <f>SUM(AC24:AD24)</f>
        <v>0</v>
      </c>
      <c r="AF24" s="19"/>
      <c r="AG24" s="19"/>
      <c r="AH24" s="19">
        <f>AE24-AF24</f>
        <v>0</v>
      </c>
      <c r="AJ24" s="19"/>
      <c r="AK24" s="19"/>
      <c r="AL24" s="19">
        <f>SUM(AJ24:AK24)</f>
        <v>0</v>
      </c>
      <c r="AM24" s="19"/>
      <c r="AN24" s="19"/>
      <c r="AO24" s="19">
        <f>AL24-AM24</f>
        <v>0</v>
      </c>
      <c r="AQ24" s="21">
        <f t="shared" si="11"/>
        <v>0</v>
      </c>
      <c r="AR24" s="21">
        <f t="shared" si="11"/>
        <v>0</v>
      </c>
      <c r="AS24" s="21">
        <f t="shared" si="11"/>
        <v>0</v>
      </c>
      <c r="AT24" s="21">
        <f t="shared" si="11"/>
        <v>0</v>
      </c>
      <c r="AU24" s="21">
        <f t="shared" si="11"/>
        <v>0</v>
      </c>
      <c r="AV24" s="21">
        <f t="shared" si="11"/>
        <v>0</v>
      </c>
      <c r="AW24" s="18"/>
      <c r="AX24" s="21">
        <f t="shared" si="5"/>
        <v>0</v>
      </c>
      <c r="AY24" s="21">
        <f t="shared" si="5"/>
        <v>0</v>
      </c>
      <c r="AZ24" s="21">
        <f t="shared" si="5"/>
        <v>0</v>
      </c>
      <c r="BA24" s="21">
        <f t="shared" si="5"/>
        <v>0</v>
      </c>
      <c r="BB24" s="21">
        <f t="shared" si="5"/>
        <v>0</v>
      </c>
      <c r="BC24" s="21">
        <f t="shared" si="5"/>
        <v>0</v>
      </c>
    </row>
    <row r="25" spans="1:55" x14ac:dyDescent="0.25">
      <c r="A25" s="41"/>
      <c r="B25" s="42">
        <v>13000</v>
      </c>
      <c r="C25" s="43" t="s">
        <v>36</v>
      </c>
      <c r="D25" s="44"/>
      <c r="E25" s="45"/>
      <c r="F25" s="46">
        <f t="shared" ref="F25:K25" si="40">SUM(F26,F29,F32,F34)</f>
        <v>403603607</v>
      </c>
      <c r="G25" s="46">
        <f t="shared" si="40"/>
        <v>21969322</v>
      </c>
      <c r="H25" s="46">
        <f t="shared" si="40"/>
        <v>425572929</v>
      </c>
      <c r="I25" s="46">
        <f t="shared" si="40"/>
        <v>230930757.90000001</v>
      </c>
      <c r="J25" s="46">
        <f t="shared" si="40"/>
        <v>230430975.44999999</v>
      </c>
      <c r="K25" s="47">
        <f t="shared" si="40"/>
        <v>194642171.09999999</v>
      </c>
      <c r="M25" s="47">
        <f t="shared" si="19"/>
        <v>499782.45000001788</v>
      </c>
      <c r="O25" s="46">
        <f t="shared" ref="O25:T25" si="41">SUM(O26,O29,O32,O34)</f>
        <v>395832135</v>
      </c>
      <c r="P25" s="46">
        <f t="shared" si="41"/>
        <v>20281054</v>
      </c>
      <c r="Q25" s="46">
        <f t="shared" si="41"/>
        <v>416113189</v>
      </c>
      <c r="R25" s="46">
        <f t="shared" si="41"/>
        <v>226401853.91000003</v>
      </c>
      <c r="S25" s="46">
        <f t="shared" si="41"/>
        <v>225902071.45999998</v>
      </c>
      <c r="T25" s="47">
        <f t="shared" si="41"/>
        <v>189711335.08999997</v>
      </c>
      <c r="V25" s="47">
        <f t="shared" ref="V25:AA25" si="42">SUM(V26,V29,V32,V34)</f>
        <v>7771472</v>
      </c>
      <c r="W25" s="62">
        <f t="shared" si="42"/>
        <v>5962</v>
      </c>
      <c r="X25" s="47">
        <f t="shared" si="42"/>
        <v>7777434</v>
      </c>
      <c r="Y25" s="62">
        <f t="shared" si="42"/>
        <v>4528903.99</v>
      </c>
      <c r="Z25" s="62">
        <f t="shared" si="42"/>
        <v>4528903.99</v>
      </c>
      <c r="AA25" s="47">
        <f t="shared" si="42"/>
        <v>3248530.01</v>
      </c>
      <c r="AC25" s="46">
        <f t="shared" ref="AC25:AH25" si="43">SUM(AC26,AC29,AC32,AC34)</f>
        <v>0</v>
      </c>
      <c r="AD25" s="46">
        <f t="shared" si="43"/>
        <v>0</v>
      </c>
      <c r="AE25" s="46">
        <f t="shared" si="43"/>
        <v>0</v>
      </c>
      <c r="AF25" s="46">
        <f t="shared" si="43"/>
        <v>0</v>
      </c>
      <c r="AG25" s="46">
        <f t="shared" si="43"/>
        <v>0</v>
      </c>
      <c r="AH25" s="46">
        <f t="shared" si="43"/>
        <v>0</v>
      </c>
      <c r="AJ25" s="46">
        <f t="shared" ref="AJ25:AO25" si="44">SUM(AJ26,AJ29,AJ32,AJ34)</f>
        <v>0</v>
      </c>
      <c r="AK25" s="46">
        <f t="shared" si="44"/>
        <v>0</v>
      </c>
      <c r="AL25" s="46">
        <f t="shared" si="44"/>
        <v>0</v>
      </c>
      <c r="AM25" s="46">
        <f t="shared" si="44"/>
        <v>0</v>
      </c>
      <c r="AN25" s="46">
        <f t="shared" si="44"/>
        <v>0</v>
      </c>
      <c r="AO25" s="46">
        <f t="shared" si="44"/>
        <v>0</v>
      </c>
      <c r="AQ25" s="21">
        <f t="shared" si="11"/>
        <v>403603607</v>
      </c>
      <c r="AR25" s="21">
        <f t="shared" si="11"/>
        <v>20287016</v>
      </c>
      <c r="AS25" s="21">
        <f t="shared" si="11"/>
        <v>423890623</v>
      </c>
      <c r="AT25" s="21">
        <f t="shared" si="11"/>
        <v>230930757.90000004</v>
      </c>
      <c r="AU25" s="21">
        <f t="shared" si="11"/>
        <v>230430975.44999999</v>
      </c>
      <c r="AV25" s="21">
        <f t="shared" si="11"/>
        <v>192959865.09999996</v>
      </c>
      <c r="AW25" s="18"/>
      <c r="AX25" s="21">
        <f t="shared" si="5"/>
        <v>0</v>
      </c>
      <c r="AY25" s="21">
        <f t="shared" si="5"/>
        <v>1682306</v>
      </c>
      <c r="AZ25" s="21">
        <f t="shared" si="5"/>
        <v>1682306</v>
      </c>
      <c r="BA25" s="21">
        <f t="shared" si="5"/>
        <v>0</v>
      </c>
      <c r="BB25" s="21">
        <f t="shared" si="5"/>
        <v>0</v>
      </c>
      <c r="BC25" s="21">
        <f t="shared" si="5"/>
        <v>1682306.0000000298</v>
      </c>
    </row>
    <row r="26" spans="1:55" x14ac:dyDescent="0.25">
      <c r="A26" s="41"/>
      <c r="B26" s="48"/>
      <c r="C26" s="49">
        <v>13100</v>
      </c>
      <c r="D26" s="50" t="s">
        <v>37</v>
      </c>
      <c r="E26" s="51"/>
      <c r="F26" s="52">
        <f t="shared" ref="F26:K26" si="45">SUM(F27:F28)</f>
        <v>4312259</v>
      </c>
      <c r="G26" s="52">
        <f t="shared" si="45"/>
        <v>19793096</v>
      </c>
      <c r="H26" s="52">
        <f t="shared" si="45"/>
        <v>24105355</v>
      </c>
      <c r="I26" s="52">
        <f t="shared" si="45"/>
        <v>20791263.559999999</v>
      </c>
      <c r="J26" s="52">
        <f t="shared" si="45"/>
        <v>20335091.579999998</v>
      </c>
      <c r="K26" s="53">
        <f t="shared" si="45"/>
        <v>3314091.4400000013</v>
      </c>
      <c r="M26" s="53">
        <f t="shared" si="19"/>
        <v>456171.98000000045</v>
      </c>
      <c r="O26" s="52">
        <f t="shared" ref="O26:T26" si="46">SUM(O27:O28)</f>
        <v>4225151</v>
      </c>
      <c r="P26" s="52">
        <f t="shared" si="46"/>
        <v>19793096</v>
      </c>
      <c r="Q26" s="52">
        <f t="shared" si="46"/>
        <v>24018247</v>
      </c>
      <c r="R26" s="52">
        <f t="shared" si="46"/>
        <v>20725298.640000001</v>
      </c>
      <c r="S26" s="52">
        <f t="shared" si="46"/>
        <v>20269126.659999996</v>
      </c>
      <c r="T26" s="53">
        <f t="shared" si="46"/>
        <v>3292948.3600000013</v>
      </c>
      <c r="V26" s="53">
        <f t="shared" ref="V26:AA26" si="47">SUM(V27:V28)</f>
        <v>87108</v>
      </c>
      <c r="W26" s="61">
        <f t="shared" si="47"/>
        <v>0</v>
      </c>
      <c r="X26" s="53">
        <f t="shared" si="47"/>
        <v>87108</v>
      </c>
      <c r="Y26" s="61">
        <f t="shared" si="47"/>
        <v>65964.92</v>
      </c>
      <c r="Z26" s="61">
        <f t="shared" si="47"/>
        <v>65964.92</v>
      </c>
      <c r="AA26" s="53">
        <f t="shared" si="47"/>
        <v>21143.08</v>
      </c>
      <c r="AC26" s="52">
        <f t="shared" ref="AC26:AH26" si="48">SUM(AC27:AC28)</f>
        <v>0</v>
      </c>
      <c r="AD26" s="52">
        <f t="shared" si="48"/>
        <v>0</v>
      </c>
      <c r="AE26" s="52">
        <f t="shared" si="48"/>
        <v>0</v>
      </c>
      <c r="AF26" s="52">
        <f t="shared" si="48"/>
        <v>0</v>
      </c>
      <c r="AG26" s="52">
        <f t="shared" si="48"/>
        <v>0</v>
      </c>
      <c r="AH26" s="52">
        <f t="shared" si="48"/>
        <v>0</v>
      </c>
      <c r="AJ26" s="52">
        <f t="shared" ref="AJ26:AO26" si="49">SUM(AJ27:AJ28)</f>
        <v>0</v>
      </c>
      <c r="AK26" s="52">
        <f t="shared" si="49"/>
        <v>0</v>
      </c>
      <c r="AL26" s="52">
        <f t="shared" si="49"/>
        <v>0</v>
      </c>
      <c r="AM26" s="52">
        <f t="shared" si="49"/>
        <v>0</v>
      </c>
      <c r="AN26" s="52">
        <f t="shared" si="49"/>
        <v>0</v>
      </c>
      <c r="AO26" s="52">
        <f t="shared" si="49"/>
        <v>0</v>
      </c>
      <c r="AQ26" s="21">
        <f t="shared" si="11"/>
        <v>4312259</v>
      </c>
      <c r="AR26" s="21">
        <f t="shared" si="11"/>
        <v>19793096</v>
      </c>
      <c r="AS26" s="21">
        <f t="shared" si="11"/>
        <v>24105355</v>
      </c>
      <c r="AT26" s="21">
        <f t="shared" si="11"/>
        <v>20791263.560000002</v>
      </c>
      <c r="AU26" s="21">
        <f t="shared" si="11"/>
        <v>20335091.579999998</v>
      </c>
      <c r="AV26" s="21">
        <f t="shared" si="11"/>
        <v>3314091.4400000013</v>
      </c>
      <c r="AW26" s="18"/>
      <c r="AX26" s="21">
        <f t="shared" si="5"/>
        <v>0</v>
      </c>
      <c r="AY26" s="21">
        <f t="shared" si="5"/>
        <v>0</v>
      </c>
      <c r="AZ26" s="21">
        <f t="shared" si="5"/>
        <v>0</v>
      </c>
      <c r="BA26" s="21">
        <f t="shared" si="5"/>
        <v>0</v>
      </c>
      <c r="BB26" s="21">
        <f t="shared" si="5"/>
        <v>0</v>
      </c>
      <c r="BC26" s="21">
        <f t="shared" si="5"/>
        <v>0</v>
      </c>
    </row>
    <row r="27" spans="1:55" ht="30" x14ac:dyDescent="0.25">
      <c r="A27" s="41"/>
      <c r="B27" s="54"/>
      <c r="C27" s="48"/>
      <c r="D27" s="55">
        <v>13101</v>
      </c>
      <c r="E27" s="56" t="s">
        <v>38</v>
      </c>
      <c r="F27" s="19">
        <f>O27+V27+AC27+AJ27</f>
        <v>3312259</v>
      </c>
      <c r="G27" s="19"/>
      <c r="H27" s="19">
        <f>SUM(F27:G27)</f>
        <v>3312259</v>
      </c>
      <c r="I27" s="19">
        <f>R27+Y27+AF27+AM27</f>
        <v>2388930.5</v>
      </c>
      <c r="J27" s="19">
        <f>S27+Z27+AG27+AN27</f>
        <v>2388930.5</v>
      </c>
      <c r="K27" s="57">
        <f>H27-I27</f>
        <v>923328.5</v>
      </c>
      <c r="M27" s="57">
        <f t="shared" si="19"/>
        <v>0</v>
      </c>
      <c r="O27" s="19">
        <v>3225151</v>
      </c>
      <c r="P27" s="19"/>
      <c r="Q27" s="19">
        <f>O27+P27</f>
        <v>3225151</v>
      </c>
      <c r="R27" s="59">
        <v>2322965.58</v>
      </c>
      <c r="S27" s="59">
        <v>2322965.58</v>
      </c>
      <c r="T27" s="58">
        <f t="shared" si="22"/>
        <v>902185.41999999993</v>
      </c>
      <c r="V27" s="60">
        <v>87108</v>
      </c>
      <c r="W27" s="60"/>
      <c r="X27" s="39">
        <f>V27+W27</f>
        <v>87108</v>
      </c>
      <c r="Y27" s="59">
        <v>65964.92</v>
      </c>
      <c r="Z27" s="59">
        <v>65964.92</v>
      </c>
      <c r="AA27" s="39">
        <f>X27-Y27</f>
        <v>21143.08</v>
      </c>
      <c r="AC27" s="19"/>
      <c r="AD27" s="19"/>
      <c r="AE27" s="19">
        <f>SUM(AC27:AD27)</f>
        <v>0</v>
      </c>
      <c r="AF27" s="19"/>
      <c r="AG27" s="19"/>
      <c r="AH27" s="19">
        <f>AE27-AF27</f>
        <v>0</v>
      </c>
      <c r="AJ27" s="19"/>
      <c r="AK27" s="19"/>
      <c r="AL27" s="19">
        <f>SUM(AJ27:AK27)</f>
        <v>0</v>
      </c>
      <c r="AM27" s="19"/>
      <c r="AN27" s="19"/>
      <c r="AO27" s="19">
        <f>AL27-AM27</f>
        <v>0</v>
      </c>
      <c r="AQ27" s="21">
        <f t="shared" si="11"/>
        <v>3312259</v>
      </c>
      <c r="AR27" s="21">
        <f t="shared" si="11"/>
        <v>0</v>
      </c>
      <c r="AS27" s="21">
        <f t="shared" si="11"/>
        <v>3312259</v>
      </c>
      <c r="AT27" s="21">
        <f t="shared" si="11"/>
        <v>2388930.5</v>
      </c>
      <c r="AU27" s="21">
        <f t="shared" si="11"/>
        <v>2388930.5</v>
      </c>
      <c r="AV27" s="21">
        <f t="shared" si="11"/>
        <v>923328.49999999988</v>
      </c>
      <c r="AW27" s="18"/>
      <c r="AX27" s="21">
        <f t="shared" si="5"/>
        <v>0</v>
      </c>
      <c r="AY27" s="21">
        <f t="shared" si="5"/>
        <v>0</v>
      </c>
      <c r="AZ27" s="21">
        <f t="shared" si="5"/>
        <v>0</v>
      </c>
      <c r="BA27" s="21">
        <f t="shared" si="5"/>
        <v>0</v>
      </c>
      <c r="BB27" s="21">
        <f t="shared" si="5"/>
        <v>0</v>
      </c>
      <c r="BC27" s="21">
        <f t="shared" si="5"/>
        <v>0</v>
      </c>
    </row>
    <row r="28" spans="1:55" x14ac:dyDescent="0.25">
      <c r="A28" s="41"/>
      <c r="B28" s="54"/>
      <c r="C28" s="48"/>
      <c r="D28" s="55">
        <v>13102</v>
      </c>
      <c r="E28" s="56" t="s">
        <v>39</v>
      </c>
      <c r="F28" s="19">
        <f>O28+V28+AC28+AJ28</f>
        <v>1000000</v>
      </c>
      <c r="G28" s="19">
        <v>19793096</v>
      </c>
      <c r="H28" s="19">
        <f>SUM(F28:G28)</f>
        <v>20793096</v>
      </c>
      <c r="I28" s="19">
        <f>R28+Y28+AF28+AM28</f>
        <v>18402333.059999999</v>
      </c>
      <c r="J28" s="19">
        <f>S28+Z28+AG28+AN28</f>
        <v>17946161.079999998</v>
      </c>
      <c r="K28" s="57">
        <f>H28-I28</f>
        <v>2390762.9400000013</v>
      </c>
      <c r="M28" s="57">
        <f t="shared" si="19"/>
        <v>456171.98000000045</v>
      </c>
      <c r="O28" s="19">
        <v>1000000</v>
      </c>
      <c r="P28" s="19">
        <v>19793096</v>
      </c>
      <c r="Q28" s="19">
        <f>O28+P28</f>
        <v>20793096</v>
      </c>
      <c r="R28" s="59">
        <v>18402333.059999999</v>
      </c>
      <c r="S28" s="59">
        <v>17946161.079999998</v>
      </c>
      <c r="T28" s="58">
        <f t="shared" si="22"/>
        <v>2390762.9400000013</v>
      </c>
      <c r="V28" s="60"/>
      <c r="W28" s="60"/>
      <c r="X28" s="39">
        <f>V28+W28</f>
        <v>0</v>
      </c>
      <c r="Y28" s="60"/>
      <c r="Z28" s="60"/>
      <c r="AA28" s="39">
        <f>X28-Y28</f>
        <v>0</v>
      </c>
      <c r="AC28" s="19"/>
      <c r="AD28" s="19"/>
      <c r="AE28" s="19">
        <f>SUM(AC28:AD28)</f>
        <v>0</v>
      </c>
      <c r="AF28" s="19"/>
      <c r="AG28" s="19"/>
      <c r="AH28" s="19">
        <f>AE28-AF28</f>
        <v>0</v>
      </c>
      <c r="AJ28" s="19"/>
      <c r="AK28" s="19"/>
      <c r="AL28" s="19">
        <f>SUM(AJ28:AK28)</f>
        <v>0</v>
      </c>
      <c r="AM28" s="19"/>
      <c r="AN28" s="19"/>
      <c r="AO28" s="19">
        <f>AL28-AM28</f>
        <v>0</v>
      </c>
      <c r="AQ28" s="21">
        <f t="shared" si="11"/>
        <v>1000000</v>
      </c>
      <c r="AR28" s="21">
        <f t="shared" si="11"/>
        <v>19793096</v>
      </c>
      <c r="AS28" s="21">
        <f t="shared" si="11"/>
        <v>20793096</v>
      </c>
      <c r="AT28" s="21">
        <f t="shared" si="11"/>
        <v>18402333.059999999</v>
      </c>
      <c r="AU28" s="21">
        <f t="shared" si="11"/>
        <v>17946161.079999998</v>
      </c>
      <c r="AV28" s="21">
        <f t="shared" si="11"/>
        <v>2390762.9400000013</v>
      </c>
      <c r="AW28" s="18"/>
      <c r="AX28" s="21">
        <f t="shared" si="5"/>
        <v>0</v>
      </c>
      <c r="AY28" s="21">
        <f t="shared" si="5"/>
        <v>0</v>
      </c>
      <c r="AZ28" s="21">
        <f t="shared" si="5"/>
        <v>0</v>
      </c>
      <c r="BA28" s="21">
        <f t="shared" si="5"/>
        <v>0</v>
      </c>
      <c r="BB28" s="21">
        <f t="shared" si="5"/>
        <v>0</v>
      </c>
      <c r="BC28" s="21">
        <f t="shared" si="5"/>
        <v>0</v>
      </c>
    </row>
    <row r="29" spans="1:55" x14ac:dyDescent="0.25">
      <c r="A29" s="41"/>
      <c r="B29" s="48"/>
      <c r="C29" s="49">
        <v>13200</v>
      </c>
      <c r="D29" s="50" t="s">
        <v>40</v>
      </c>
      <c r="E29" s="51"/>
      <c r="F29" s="52">
        <f t="shared" ref="F29:K29" si="50">SUM(F30:F31)</f>
        <v>170773514</v>
      </c>
      <c r="G29" s="52">
        <f t="shared" si="50"/>
        <v>2176226</v>
      </c>
      <c r="H29" s="52">
        <f t="shared" si="50"/>
        <v>172949740</v>
      </c>
      <c r="I29" s="52">
        <f t="shared" si="50"/>
        <v>47882291.780000001</v>
      </c>
      <c r="J29" s="52">
        <f t="shared" si="50"/>
        <v>47840955.259999998</v>
      </c>
      <c r="K29" s="53">
        <f t="shared" si="50"/>
        <v>125067448.22</v>
      </c>
      <c r="M29" s="53">
        <f t="shared" si="19"/>
        <v>41336.520000003278</v>
      </c>
      <c r="O29" s="52">
        <f t="shared" ref="O29:AA29" si="51">SUM(O30:O31)</f>
        <v>167351429</v>
      </c>
      <c r="P29" s="52">
        <f t="shared" si="51"/>
        <v>487958</v>
      </c>
      <c r="Q29" s="52">
        <f t="shared" si="51"/>
        <v>167839387</v>
      </c>
      <c r="R29" s="52">
        <f t="shared" si="51"/>
        <v>46853146.310000002</v>
      </c>
      <c r="S29" s="52">
        <f t="shared" si="51"/>
        <v>46811809.789999999</v>
      </c>
      <c r="T29" s="53">
        <f t="shared" si="51"/>
        <v>120986240.69</v>
      </c>
      <c r="V29" s="53">
        <f t="shared" si="51"/>
        <v>3422085</v>
      </c>
      <c r="W29" s="61">
        <f t="shared" si="51"/>
        <v>5962</v>
      </c>
      <c r="X29" s="53">
        <f t="shared" si="51"/>
        <v>3428047</v>
      </c>
      <c r="Y29" s="61">
        <f t="shared" si="51"/>
        <v>1029145.47</v>
      </c>
      <c r="Z29" s="61">
        <f t="shared" si="51"/>
        <v>1029145.47</v>
      </c>
      <c r="AA29" s="53">
        <f t="shared" si="51"/>
        <v>2398901.5299999998</v>
      </c>
      <c r="AC29" s="52">
        <f t="shared" ref="AC29:AH29" si="52">SUM(AC30:AC31)</f>
        <v>0</v>
      </c>
      <c r="AD29" s="52">
        <f t="shared" si="52"/>
        <v>0</v>
      </c>
      <c r="AE29" s="52">
        <f t="shared" si="52"/>
        <v>0</v>
      </c>
      <c r="AF29" s="52">
        <f t="shared" si="52"/>
        <v>0</v>
      </c>
      <c r="AG29" s="52">
        <f t="shared" si="52"/>
        <v>0</v>
      </c>
      <c r="AH29" s="52">
        <f t="shared" si="52"/>
        <v>0</v>
      </c>
      <c r="AJ29" s="52">
        <f t="shared" ref="AJ29:AO29" si="53">SUM(AJ30:AJ31)</f>
        <v>0</v>
      </c>
      <c r="AK29" s="52">
        <f t="shared" si="53"/>
        <v>0</v>
      </c>
      <c r="AL29" s="52">
        <f t="shared" si="53"/>
        <v>0</v>
      </c>
      <c r="AM29" s="52">
        <f t="shared" si="53"/>
        <v>0</v>
      </c>
      <c r="AN29" s="52">
        <f t="shared" si="53"/>
        <v>0</v>
      </c>
      <c r="AO29" s="52">
        <f t="shared" si="53"/>
        <v>0</v>
      </c>
      <c r="AQ29" s="21">
        <f t="shared" si="11"/>
        <v>170773514</v>
      </c>
      <c r="AR29" s="21">
        <f t="shared" si="11"/>
        <v>493920</v>
      </c>
      <c r="AS29" s="21">
        <f t="shared" si="11"/>
        <v>171267434</v>
      </c>
      <c r="AT29" s="21">
        <f t="shared" si="11"/>
        <v>47882291.780000001</v>
      </c>
      <c r="AU29" s="21">
        <f t="shared" si="11"/>
        <v>47840955.259999998</v>
      </c>
      <c r="AV29" s="21">
        <f t="shared" si="11"/>
        <v>123385142.22</v>
      </c>
      <c r="AW29" s="18"/>
      <c r="AX29" s="21">
        <f t="shared" si="5"/>
        <v>0</v>
      </c>
      <c r="AY29" s="21">
        <f t="shared" si="5"/>
        <v>1682306</v>
      </c>
      <c r="AZ29" s="21">
        <f t="shared" si="5"/>
        <v>1682306</v>
      </c>
      <c r="BA29" s="21">
        <f t="shared" si="5"/>
        <v>0</v>
      </c>
      <c r="BB29" s="21">
        <f t="shared" si="5"/>
        <v>0</v>
      </c>
      <c r="BC29" s="21">
        <f t="shared" si="5"/>
        <v>1682306</v>
      </c>
    </row>
    <row r="30" spans="1:55" x14ac:dyDescent="0.25">
      <c r="A30" s="41"/>
      <c r="B30" s="54"/>
      <c r="C30" s="48"/>
      <c r="D30" s="55">
        <v>13202</v>
      </c>
      <c r="E30" s="56" t="s">
        <v>41</v>
      </c>
      <c r="F30" s="19">
        <f>O30+V30+AC30+AJ30</f>
        <v>43706656</v>
      </c>
      <c r="G30" s="19">
        <v>318447</v>
      </c>
      <c r="H30" s="19">
        <f>SUM(F30:G30)</f>
        <v>44025103</v>
      </c>
      <c r="I30" s="19">
        <f>R30+Y30+AF30+AM30</f>
        <v>20126307</v>
      </c>
      <c r="J30" s="19">
        <f>S30+Z30+AG30+AN30</f>
        <v>20123571.119999997</v>
      </c>
      <c r="K30" s="57">
        <f>H30-I30</f>
        <v>23898796</v>
      </c>
      <c r="M30" s="57">
        <f t="shared" si="19"/>
        <v>2735.8800000026822</v>
      </c>
      <c r="O30" s="19">
        <v>42804449</v>
      </c>
      <c r="P30" s="19">
        <v>71354</v>
      </c>
      <c r="Q30" s="19">
        <f>O30+P30</f>
        <v>42875803</v>
      </c>
      <c r="R30" s="59">
        <v>19685265.690000001</v>
      </c>
      <c r="S30" s="59">
        <v>19682529.809999999</v>
      </c>
      <c r="T30" s="58">
        <f t="shared" si="22"/>
        <v>23190537.309999999</v>
      </c>
      <c r="V30" s="60">
        <v>902207</v>
      </c>
      <c r="W30" s="60">
        <v>979</v>
      </c>
      <c r="X30" s="39">
        <f>V30+W30</f>
        <v>903186</v>
      </c>
      <c r="Y30" s="59">
        <v>441041.31</v>
      </c>
      <c r="Z30" s="59">
        <v>441041.31</v>
      </c>
      <c r="AA30" s="39">
        <f>X30-Y30</f>
        <v>462144.69</v>
      </c>
      <c r="AC30" s="19"/>
      <c r="AD30" s="19"/>
      <c r="AE30" s="19">
        <f>SUM(AC30:AD30)</f>
        <v>0</v>
      </c>
      <c r="AF30" s="19"/>
      <c r="AG30" s="19"/>
      <c r="AH30" s="19">
        <f>AE30-AF30</f>
        <v>0</v>
      </c>
      <c r="AJ30" s="19"/>
      <c r="AK30" s="19"/>
      <c r="AL30" s="19">
        <f>SUM(AJ30:AK30)</f>
        <v>0</v>
      </c>
      <c r="AM30" s="19"/>
      <c r="AN30" s="19"/>
      <c r="AO30" s="19">
        <f>AL30-AM30</f>
        <v>0</v>
      </c>
      <c r="AQ30" s="21">
        <f t="shared" si="11"/>
        <v>43706656</v>
      </c>
      <c r="AR30" s="21">
        <f t="shared" si="11"/>
        <v>72333</v>
      </c>
      <c r="AS30" s="21">
        <f t="shared" si="11"/>
        <v>43778989</v>
      </c>
      <c r="AT30" s="21">
        <f t="shared" si="11"/>
        <v>20126307</v>
      </c>
      <c r="AU30" s="21">
        <f t="shared" si="11"/>
        <v>20123571.119999997</v>
      </c>
      <c r="AV30" s="21">
        <f t="shared" si="11"/>
        <v>23652682</v>
      </c>
      <c r="AW30" s="18"/>
      <c r="AX30" s="21">
        <f t="shared" si="5"/>
        <v>0</v>
      </c>
      <c r="AY30" s="21">
        <f t="shared" si="5"/>
        <v>246114</v>
      </c>
      <c r="AZ30" s="21">
        <f t="shared" si="5"/>
        <v>246114</v>
      </c>
      <c r="BA30" s="21">
        <f t="shared" si="5"/>
        <v>0</v>
      </c>
      <c r="BB30" s="21">
        <f t="shared" si="5"/>
        <v>0</v>
      </c>
      <c r="BC30" s="21">
        <f t="shared" si="5"/>
        <v>246114</v>
      </c>
    </row>
    <row r="31" spans="1:55" x14ac:dyDescent="0.25">
      <c r="A31" s="41"/>
      <c r="B31" s="54"/>
      <c r="C31" s="48"/>
      <c r="D31" s="55">
        <v>13203</v>
      </c>
      <c r="E31" s="56" t="s">
        <v>42</v>
      </c>
      <c r="F31" s="19">
        <f>O31+V31+AC31+AJ31</f>
        <v>127066858</v>
      </c>
      <c r="G31" s="19">
        <v>1857779</v>
      </c>
      <c r="H31" s="19">
        <f>SUM(F31:G31)</f>
        <v>128924637</v>
      </c>
      <c r="I31" s="19">
        <f>R31+Y31+AF31+AM31</f>
        <v>27755984.780000001</v>
      </c>
      <c r="J31" s="19">
        <f>S31+Z31+AG31+AN31</f>
        <v>27717384.140000001</v>
      </c>
      <c r="K31" s="57">
        <f>H31-I31</f>
        <v>101168652.22</v>
      </c>
      <c r="M31" s="57">
        <f t="shared" si="19"/>
        <v>38600.640000000596</v>
      </c>
      <c r="O31" s="19">
        <v>124546980</v>
      </c>
      <c r="P31" s="19">
        <v>416604</v>
      </c>
      <c r="Q31" s="19">
        <f>O31+P31</f>
        <v>124963584</v>
      </c>
      <c r="R31" s="59">
        <v>27167880.620000001</v>
      </c>
      <c r="S31" s="59">
        <v>27129279.98</v>
      </c>
      <c r="T31" s="58">
        <f t="shared" si="22"/>
        <v>97795703.379999995</v>
      </c>
      <c r="V31" s="60">
        <v>2519878</v>
      </c>
      <c r="W31" s="60">
        <v>4983</v>
      </c>
      <c r="X31" s="39">
        <f>V31+W31</f>
        <v>2524861</v>
      </c>
      <c r="Y31" s="59">
        <v>588104.16</v>
      </c>
      <c r="Z31" s="59">
        <v>588104.16</v>
      </c>
      <c r="AA31" s="39">
        <f>X31-Y31</f>
        <v>1936756.8399999999</v>
      </c>
      <c r="AC31" s="19"/>
      <c r="AD31" s="19"/>
      <c r="AE31" s="19">
        <f>SUM(AC31:AD31)</f>
        <v>0</v>
      </c>
      <c r="AF31" s="19"/>
      <c r="AG31" s="19"/>
      <c r="AH31" s="19">
        <f>AE31-AF31</f>
        <v>0</v>
      </c>
      <c r="AJ31" s="19"/>
      <c r="AK31" s="19"/>
      <c r="AL31" s="19">
        <f>SUM(AJ31:AK31)</f>
        <v>0</v>
      </c>
      <c r="AM31" s="19"/>
      <c r="AN31" s="19"/>
      <c r="AO31" s="19">
        <f>AL31-AM31</f>
        <v>0</v>
      </c>
      <c r="AQ31" s="21">
        <f t="shared" si="11"/>
        <v>127066858</v>
      </c>
      <c r="AR31" s="21">
        <f t="shared" si="11"/>
        <v>421587</v>
      </c>
      <c r="AS31" s="21">
        <f t="shared" si="11"/>
        <v>127488445</v>
      </c>
      <c r="AT31" s="21">
        <f t="shared" si="11"/>
        <v>27755984.780000001</v>
      </c>
      <c r="AU31" s="21">
        <f t="shared" si="11"/>
        <v>27717384.140000001</v>
      </c>
      <c r="AV31" s="21">
        <f t="shared" si="11"/>
        <v>99732460.219999999</v>
      </c>
      <c r="AW31" s="18"/>
      <c r="AX31" s="21">
        <f t="shared" si="5"/>
        <v>0</v>
      </c>
      <c r="AY31" s="21">
        <f t="shared" si="5"/>
        <v>1436192</v>
      </c>
      <c r="AZ31" s="21">
        <f t="shared" si="5"/>
        <v>1436192</v>
      </c>
      <c r="BA31" s="21">
        <f t="shared" si="5"/>
        <v>0</v>
      </c>
      <c r="BB31" s="21">
        <f t="shared" si="5"/>
        <v>0</v>
      </c>
      <c r="BC31" s="21">
        <f t="shared" si="5"/>
        <v>1436192</v>
      </c>
    </row>
    <row r="32" spans="1:55" x14ac:dyDescent="0.25">
      <c r="A32" s="41"/>
      <c r="B32" s="48"/>
      <c r="C32" s="49">
        <v>13300</v>
      </c>
      <c r="D32" s="50" t="s">
        <v>43</v>
      </c>
      <c r="E32" s="51"/>
      <c r="F32" s="52">
        <f t="shared" ref="F32:K32" si="54">SUM(F33)</f>
        <v>2000000</v>
      </c>
      <c r="G32" s="52">
        <f t="shared" si="54"/>
        <v>0</v>
      </c>
      <c r="H32" s="52">
        <f t="shared" si="54"/>
        <v>2000000</v>
      </c>
      <c r="I32" s="52">
        <f t="shared" si="54"/>
        <v>864079.09</v>
      </c>
      <c r="J32" s="52">
        <f t="shared" si="54"/>
        <v>864079.09</v>
      </c>
      <c r="K32" s="53">
        <f t="shared" si="54"/>
        <v>1135920.9100000001</v>
      </c>
      <c r="M32" s="53">
        <f t="shared" si="19"/>
        <v>0</v>
      </c>
      <c r="O32" s="52">
        <f t="shared" ref="O32:AA32" si="55">SUM(O33)</f>
        <v>2000000</v>
      </c>
      <c r="P32" s="52">
        <f t="shared" si="55"/>
        <v>0</v>
      </c>
      <c r="Q32" s="52">
        <f t="shared" si="55"/>
        <v>2000000</v>
      </c>
      <c r="R32" s="52">
        <f t="shared" si="55"/>
        <v>864079.09</v>
      </c>
      <c r="S32" s="52">
        <f t="shared" si="55"/>
        <v>864079.09</v>
      </c>
      <c r="T32" s="53">
        <f t="shared" si="55"/>
        <v>1135920.9100000001</v>
      </c>
      <c r="V32" s="53">
        <f t="shared" si="55"/>
        <v>0</v>
      </c>
      <c r="W32" s="61">
        <f t="shared" si="55"/>
        <v>0</v>
      </c>
      <c r="X32" s="53">
        <f t="shared" si="55"/>
        <v>0</v>
      </c>
      <c r="Y32" s="61">
        <f t="shared" si="55"/>
        <v>0</v>
      </c>
      <c r="Z32" s="61">
        <f t="shared" si="55"/>
        <v>0</v>
      </c>
      <c r="AA32" s="53">
        <f t="shared" si="55"/>
        <v>0</v>
      </c>
      <c r="AC32" s="52">
        <f t="shared" ref="AC32:AH32" si="56">SUM(AC33)</f>
        <v>0</v>
      </c>
      <c r="AD32" s="52">
        <f t="shared" si="56"/>
        <v>0</v>
      </c>
      <c r="AE32" s="52">
        <f t="shared" si="56"/>
        <v>0</v>
      </c>
      <c r="AF32" s="52">
        <f t="shared" si="56"/>
        <v>0</v>
      </c>
      <c r="AG32" s="52">
        <f t="shared" si="56"/>
        <v>0</v>
      </c>
      <c r="AH32" s="52">
        <f t="shared" si="56"/>
        <v>0</v>
      </c>
      <c r="AJ32" s="52">
        <f t="shared" ref="AJ32:AO32" si="57">SUM(AJ33)</f>
        <v>0</v>
      </c>
      <c r="AK32" s="52">
        <f t="shared" si="57"/>
        <v>0</v>
      </c>
      <c r="AL32" s="52">
        <f t="shared" si="57"/>
        <v>0</v>
      </c>
      <c r="AM32" s="52">
        <f t="shared" si="57"/>
        <v>0</v>
      </c>
      <c r="AN32" s="52">
        <f t="shared" si="57"/>
        <v>0</v>
      </c>
      <c r="AO32" s="52">
        <f t="shared" si="57"/>
        <v>0</v>
      </c>
      <c r="AQ32" s="21">
        <f t="shared" si="11"/>
        <v>2000000</v>
      </c>
      <c r="AR32" s="21">
        <f t="shared" si="11"/>
        <v>0</v>
      </c>
      <c r="AS32" s="21">
        <f t="shared" si="11"/>
        <v>2000000</v>
      </c>
      <c r="AT32" s="21">
        <f t="shared" si="11"/>
        <v>864079.09</v>
      </c>
      <c r="AU32" s="21">
        <f t="shared" si="11"/>
        <v>864079.09</v>
      </c>
      <c r="AV32" s="21">
        <f t="shared" si="11"/>
        <v>1135920.9100000001</v>
      </c>
      <c r="AW32" s="18"/>
      <c r="AX32" s="21">
        <f t="shared" si="5"/>
        <v>0</v>
      </c>
      <c r="AY32" s="21">
        <f t="shared" si="5"/>
        <v>0</v>
      </c>
      <c r="AZ32" s="21">
        <f t="shared" si="5"/>
        <v>0</v>
      </c>
      <c r="BA32" s="21">
        <f t="shared" si="5"/>
        <v>0</v>
      </c>
      <c r="BB32" s="21">
        <f t="shared" si="5"/>
        <v>0</v>
      </c>
      <c r="BC32" s="21">
        <f t="shared" si="5"/>
        <v>0</v>
      </c>
    </row>
    <row r="33" spans="1:59" x14ac:dyDescent="0.25">
      <c r="A33" s="41"/>
      <c r="B33" s="54"/>
      <c r="C33" s="48"/>
      <c r="D33" s="55">
        <v>13301</v>
      </c>
      <c r="E33" s="56" t="s">
        <v>44</v>
      </c>
      <c r="F33" s="19">
        <f>O33+V33+AC33+AJ33</f>
        <v>2000000</v>
      </c>
      <c r="G33" s="19"/>
      <c r="H33" s="19">
        <f>SUM(F33:G33)</f>
        <v>2000000</v>
      </c>
      <c r="I33" s="19">
        <f>R33+Y33+AF33+AM33</f>
        <v>864079.09</v>
      </c>
      <c r="J33" s="19">
        <f>S33+Z33+AG33+AN33</f>
        <v>864079.09</v>
      </c>
      <c r="K33" s="57">
        <f>H33-I33</f>
        <v>1135920.9100000001</v>
      </c>
      <c r="M33" s="57">
        <f t="shared" si="19"/>
        <v>0</v>
      </c>
      <c r="O33" s="19">
        <v>2000000</v>
      </c>
      <c r="P33" s="19"/>
      <c r="Q33" s="19">
        <f>O33+P33</f>
        <v>2000000</v>
      </c>
      <c r="R33" s="59">
        <v>864079.09</v>
      </c>
      <c r="S33" s="59">
        <v>864079.09</v>
      </c>
      <c r="T33" s="58">
        <f t="shared" si="22"/>
        <v>1135920.9100000001</v>
      </c>
      <c r="V33" s="60"/>
      <c r="W33" s="60"/>
      <c r="X33" s="39">
        <f>V33+W33</f>
        <v>0</v>
      </c>
      <c r="Y33" s="60"/>
      <c r="Z33" s="60"/>
      <c r="AA33" s="39">
        <f>X33-Y33</f>
        <v>0</v>
      </c>
      <c r="AC33" s="19"/>
      <c r="AD33" s="19"/>
      <c r="AE33" s="19">
        <f>SUM(AC33:AD33)</f>
        <v>0</v>
      </c>
      <c r="AF33" s="19"/>
      <c r="AG33" s="19"/>
      <c r="AH33" s="19">
        <f>AE33-AF33</f>
        <v>0</v>
      </c>
      <c r="AJ33" s="19"/>
      <c r="AK33" s="19"/>
      <c r="AL33" s="19">
        <f>SUM(AJ33:AK33)</f>
        <v>0</v>
      </c>
      <c r="AM33" s="19"/>
      <c r="AN33" s="19"/>
      <c r="AO33" s="19">
        <f>AL33-AM33</f>
        <v>0</v>
      </c>
      <c r="AQ33" s="21">
        <f t="shared" si="11"/>
        <v>2000000</v>
      </c>
      <c r="AR33" s="21">
        <f t="shared" si="11"/>
        <v>0</v>
      </c>
      <c r="AS33" s="21">
        <f t="shared" si="11"/>
        <v>2000000</v>
      </c>
      <c r="AT33" s="21">
        <f t="shared" si="11"/>
        <v>864079.09</v>
      </c>
      <c r="AU33" s="21">
        <f t="shared" si="11"/>
        <v>864079.09</v>
      </c>
      <c r="AV33" s="21">
        <f t="shared" si="11"/>
        <v>1135920.9100000001</v>
      </c>
      <c r="AW33" s="18"/>
      <c r="AX33" s="21">
        <f t="shared" si="5"/>
        <v>0</v>
      </c>
      <c r="AY33" s="21">
        <f t="shared" si="5"/>
        <v>0</v>
      </c>
      <c r="AZ33" s="21">
        <f t="shared" si="5"/>
        <v>0</v>
      </c>
      <c r="BA33" s="21">
        <f t="shared" si="5"/>
        <v>0</v>
      </c>
      <c r="BB33" s="21">
        <f t="shared" si="5"/>
        <v>0</v>
      </c>
      <c r="BC33" s="21">
        <f t="shared" si="5"/>
        <v>0</v>
      </c>
    </row>
    <row r="34" spans="1:59" x14ac:dyDescent="0.25">
      <c r="A34" s="41"/>
      <c r="B34" s="48"/>
      <c r="C34" s="49">
        <v>13400</v>
      </c>
      <c r="D34" s="50" t="s">
        <v>45</v>
      </c>
      <c r="E34" s="51"/>
      <c r="F34" s="52">
        <f t="shared" ref="F34:K34" si="58">SUM(F35)</f>
        <v>226517834</v>
      </c>
      <c r="G34" s="52">
        <f t="shared" si="58"/>
        <v>0</v>
      </c>
      <c r="H34" s="52">
        <f t="shared" si="58"/>
        <v>226517834</v>
      </c>
      <c r="I34" s="52">
        <f t="shared" si="58"/>
        <v>161393123.47</v>
      </c>
      <c r="J34" s="52">
        <f t="shared" si="58"/>
        <v>161390849.51999998</v>
      </c>
      <c r="K34" s="53">
        <f t="shared" si="58"/>
        <v>65124710.530000001</v>
      </c>
      <c r="M34" s="53">
        <f t="shared" si="19"/>
        <v>2273.9500000178814</v>
      </c>
      <c r="O34" s="52">
        <f t="shared" ref="O34:AA34" si="59">SUM(O35)</f>
        <v>222255555</v>
      </c>
      <c r="P34" s="52">
        <f t="shared" si="59"/>
        <v>0</v>
      </c>
      <c r="Q34" s="52">
        <f t="shared" si="59"/>
        <v>222255555</v>
      </c>
      <c r="R34" s="52">
        <f t="shared" si="59"/>
        <v>157959329.87</v>
      </c>
      <c r="S34" s="52">
        <f t="shared" si="59"/>
        <v>157957055.91999999</v>
      </c>
      <c r="T34" s="53">
        <f t="shared" si="59"/>
        <v>64296225.129999995</v>
      </c>
      <c r="V34" s="53">
        <f t="shared" si="59"/>
        <v>4262279</v>
      </c>
      <c r="W34" s="61">
        <f t="shared" si="59"/>
        <v>0</v>
      </c>
      <c r="X34" s="53">
        <f t="shared" si="59"/>
        <v>4262279</v>
      </c>
      <c r="Y34" s="61">
        <f t="shared" si="59"/>
        <v>3433793.6</v>
      </c>
      <c r="Z34" s="61">
        <f t="shared" si="59"/>
        <v>3433793.6</v>
      </c>
      <c r="AA34" s="53">
        <f t="shared" si="59"/>
        <v>828485.39999999991</v>
      </c>
      <c r="AC34" s="52">
        <f t="shared" ref="AC34:AH34" si="60">SUM(AC35)</f>
        <v>0</v>
      </c>
      <c r="AD34" s="52">
        <f t="shared" si="60"/>
        <v>0</v>
      </c>
      <c r="AE34" s="52">
        <f t="shared" si="60"/>
        <v>0</v>
      </c>
      <c r="AF34" s="52">
        <f t="shared" si="60"/>
        <v>0</v>
      </c>
      <c r="AG34" s="52">
        <f t="shared" si="60"/>
        <v>0</v>
      </c>
      <c r="AH34" s="52">
        <f t="shared" si="60"/>
        <v>0</v>
      </c>
      <c r="AJ34" s="52">
        <f t="shared" ref="AJ34:AO34" si="61">SUM(AJ35)</f>
        <v>0</v>
      </c>
      <c r="AK34" s="52">
        <f t="shared" si="61"/>
        <v>0</v>
      </c>
      <c r="AL34" s="52">
        <f t="shared" si="61"/>
        <v>0</v>
      </c>
      <c r="AM34" s="52">
        <f t="shared" si="61"/>
        <v>0</v>
      </c>
      <c r="AN34" s="52">
        <f t="shared" si="61"/>
        <v>0</v>
      </c>
      <c r="AO34" s="52">
        <f t="shared" si="61"/>
        <v>0</v>
      </c>
      <c r="AQ34" s="21">
        <f t="shared" si="11"/>
        <v>226517834</v>
      </c>
      <c r="AR34" s="21">
        <f t="shared" si="11"/>
        <v>0</v>
      </c>
      <c r="AS34" s="21">
        <f t="shared" si="11"/>
        <v>226517834</v>
      </c>
      <c r="AT34" s="21">
        <f t="shared" si="11"/>
        <v>161393123.47</v>
      </c>
      <c r="AU34" s="21">
        <f t="shared" si="11"/>
        <v>161390849.51999998</v>
      </c>
      <c r="AV34" s="21">
        <f t="shared" si="11"/>
        <v>65124710.529999994</v>
      </c>
      <c r="AW34" s="18"/>
      <c r="AX34" s="21">
        <f t="shared" si="5"/>
        <v>0</v>
      </c>
      <c r="AY34" s="21">
        <f t="shared" si="5"/>
        <v>0</v>
      </c>
      <c r="AZ34" s="21">
        <f t="shared" si="5"/>
        <v>0</v>
      </c>
      <c r="BA34" s="21">
        <f t="shared" si="5"/>
        <v>0</v>
      </c>
      <c r="BB34" s="21">
        <f t="shared" si="5"/>
        <v>0</v>
      </c>
      <c r="BC34" s="21">
        <f t="shared" si="5"/>
        <v>0</v>
      </c>
    </row>
    <row r="35" spans="1:59" x14ac:dyDescent="0.25">
      <c r="A35" s="41"/>
      <c r="B35" s="54"/>
      <c r="C35" s="48"/>
      <c r="D35" s="55">
        <v>13401</v>
      </c>
      <c r="E35" s="56" t="s">
        <v>45</v>
      </c>
      <c r="F35" s="19">
        <f>O35+V35+AC35+AJ35</f>
        <v>226517834</v>
      </c>
      <c r="G35" s="19"/>
      <c r="H35" s="19">
        <f>SUM(F35:G35)</f>
        <v>226517834</v>
      </c>
      <c r="I35" s="19">
        <f>R35+Y35+AF35+AM35</f>
        <v>161393123.47</v>
      </c>
      <c r="J35" s="19">
        <f>S35+Z35+AG35+AN35</f>
        <v>161390849.51999998</v>
      </c>
      <c r="K35" s="57">
        <f>H35-I35</f>
        <v>65124710.530000001</v>
      </c>
      <c r="M35" s="57">
        <f t="shared" si="19"/>
        <v>2273.9500000178814</v>
      </c>
      <c r="O35" s="19">
        <v>222255555</v>
      </c>
      <c r="P35" s="19"/>
      <c r="Q35" s="19">
        <f>O35+P35</f>
        <v>222255555</v>
      </c>
      <c r="R35" s="59">
        <v>157959329.87</v>
      </c>
      <c r="S35" s="59">
        <v>157957055.91999999</v>
      </c>
      <c r="T35" s="58">
        <f t="shared" si="22"/>
        <v>64296225.129999995</v>
      </c>
      <c r="V35" s="60">
        <v>4262279</v>
      </c>
      <c r="W35" s="60"/>
      <c r="X35" s="39">
        <f>V35+W35</f>
        <v>4262279</v>
      </c>
      <c r="Y35" s="59">
        <v>3433793.6</v>
      </c>
      <c r="Z35" s="59">
        <v>3433793.6</v>
      </c>
      <c r="AA35" s="39">
        <f>X35-Y35</f>
        <v>828485.39999999991</v>
      </c>
      <c r="AC35" s="19"/>
      <c r="AD35" s="19"/>
      <c r="AE35" s="19">
        <f>SUM(AC35:AD35)</f>
        <v>0</v>
      </c>
      <c r="AF35" s="19"/>
      <c r="AG35" s="19"/>
      <c r="AH35" s="19">
        <f>AE35-AF35</f>
        <v>0</v>
      </c>
      <c r="AJ35" s="19"/>
      <c r="AK35" s="19"/>
      <c r="AL35" s="19">
        <f>SUM(AJ35:AK35)</f>
        <v>0</v>
      </c>
      <c r="AM35" s="19"/>
      <c r="AN35" s="19"/>
      <c r="AO35" s="19">
        <f>AL35-AM35</f>
        <v>0</v>
      </c>
      <c r="AQ35" s="21">
        <f t="shared" si="11"/>
        <v>226517834</v>
      </c>
      <c r="AR35" s="21">
        <f t="shared" si="11"/>
        <v>0</v>
      </c>
      <c r="AS35" s="21">
        <f t="shared" si="11"/>
        <v>226517834</v>
      </c>
      <c r="AT35" s="21">
        <f t="shared" si="11"/>
        <v>161393123.47</v>
      </c>
      <c r="AU35" s="21">
        <f t="shared" si="11"/>
        <v>161390849.51999998</v>
      </c>
      <c r="AV35" s="21">
        <f t="shared" si="11"/>
        <v>65124710.529999994</v>
      </c>
      <c r="AW35" s="18"/>
      <c r="AX35" s="21">
        <f t="shared" si="5"/>
        <v>0</v>
      </c>
      <c r="AY35" s="21">
        <f t="shared" si="5"/>
        <v>0</v>
      </c>
      <c r="AZ35" s="21">
        <f t="shared" si="5"/>
        <v>0</v>
      </c>
      <c r="BA35" s="21">
        <f t="shared" si="5"/>
        <v>0</v>
      </c>
      <c r="BB35" s="21">
        <f t="shared" si="5"/>
        <v>0</v>
      </c>
      <c r="BC35" s="21">
        <f t="shared" si="5"/>
        <v>0</v>
      </c>
    </row>
    <row r="36" spans="1:59" x14ac:dyDescent="0.25">
      <c r="A36" s="41"/>
      <c r="B36" s="42">
        <v>14000</v>
      </c>
      <c r="C36" s="43" t="s">
        <v>46</v>
      </c>
      <c r="D36" s="44"/>
      <c r="E36" s="45"/>
      <c r="F36" s="46">
        <f t="shared" ref="F36:K36" si="62">SUM(F37,F40)</f>
        <v>142410568</v>
      </c>
      <c r="G36" s="46">
        <f t="shared" si="62"/>
        <v>978516</v>
      </c>
      <c r="H36" s="46">
        <f t="shared" si="62"/>
        <v>143389084</v>
      </c>
      <c r="I36" s="46">
        <f t="shared" si="62"/>
        <v>115442960.86</v>
      </c>
      <c r="J36" s="46">
        <f t="shared" si="62"/>
        <v>109886637.92</v>
      </c>
      <c r="K36" s="47">
        <f t="shared" si="62"/>
        <v>27946123.139999997</v>
      </c>
      <c r="L36"/>
      <c r="M36" s="46">
        <f t="shared" si="19"/>
        <v>5556322.9399999976</v>
      </c>
      <c r="N36" s="46">
        <f t="shared" ref="N36:T36" si="63">SUM(N37,N40)</f>
        <v>0</v>
      </c>
      <c r="O36" s="46">
        <f t="shared" si="63"/>
        <v>136608288</v>
      </c>
      <c r="P36" s="46">
        <f t="shared" si="63"/>
        <v>218876</v>
      </c>
      <c r="Q36" s="46">
        <f t="shared" si="63"/>
        <v>136827164</v>
      </c>
      <c r="R36" s="46">
        <f t="shared" si="63"/>
        <v>113682068.05</v>
      </c>
      <c r="S36" s="46">
        <f t="shared" si="63"/>
        <v>108451911.15000001</v>
      </c>
      <c r="T36" s="47">
        <f t="shared" si="63"/>
        <v>23145095.949999999</v>
      </c>
      <c r="V36" s="47">
        <f t="shared" ref="V36:AA36" si="64">SUM(V37,V40)</f>
        <v>2302280</v>
      </c>
      <c r="W36" s="62">
        <f t="shared" si="64"/>
        <v>3280</v>
      </c>
      <c r="X36" s="47">
        <f t="shared" si="64"/>
        <v>2305560</v>
      </c>
      <c r="Y36" s="62">
        <f t="shared" si="64"/>
        <v>1760892.81</v>
      </c>
      <c r="Z36" s="62">
        <f t="shared" si="64"/>
        <v>1434726.77</v>
      </c>
      <c r="AA36" s="47">
        <f t="shared" si="64"/>
        <v>544667.18999999994</v>
      </c>
      <c r="AC36" s="46">
        <f t="shared" ref="AC36:AH36" si="65">SUM(AC37,AC40)</f>
        <v>3500000</v>
      </c>
      <c r="AD36" s="46">
        <f t="shared" si="65"/>
        <v>0</v>
      </c>
      <c r="AE36" s="46">
        <f t="shared" si="65"/>
        <v>3500000</v>
      </c>
      <c r="AF36" s="46">
        <f t="shared" si="65"/>
        <v>0</v>
      </c>
      <c r="AG36" s="46">
        <f t="shared" si="65"/>
        <v>0</v>
      </c>
      <c r="AH36" s="46">
        <f t="shared" si="65"/>
        <v>3500000</v>
      </c>
      <c r="AJ36" s="46">
        <f t="shared" ref="AJ36:AO36" si="66">SUM(AJ37,AJ40)</f>
        <v>0</v>
      </c>
      <c r="AK36" s="46">
        <f t="shared" si="66"/>
        <v>0</v>
      </c>
      <c r="AL36" s="46">
        <f t="shared" si="66"/>
        <v>0</v>
      </c>
      <c r="AM36" s="46">
        <f t="shared" si="66"/>
        <v>0</v>
      </c>
      <c r="AN36" s="46">
        <f t="shared" si="66"/>
        <v>0</v>
      </c>
      <c r="AO36" s="46">
        <f t="shared" si="66"/>
        <v>0</v>
      </c>
      <c r="AP36" s="46"/>
      <c r="AQ36" s="21">
        <f t="shared" si="11"/>
        <v>142410568</v>
      </c>
      <c r="AR36" s="21">
        <f t="shared" si="11"/>
        <v>222156</v>
      </c>
      <c r="AS36" s="21">
        <f t="shared" si="11"/>
        <v>142632724</v>
      </c>
      <c r="AT36" s="21">
        <f t="shared" si="11"/>
        <v>115442960.86</v>
      </c>
      <c r="AU36" s="21">
        <f t="shared" si="11"/>
        <v>109886637.92</v>
      </c>
      <c r="AV36" s="21">
        <f t="shared" si="11"/>
        <v>27189763.140000001</v>
      </c>
      <c r="AW36" s="46">
        <f t="shared" ref="AW36:BC36" si="67">SUM(AW37,AW40)</f>
        <v>0</v>
      </c>
      <c r="AX36" s="46">
        <f t="shared" si="67"/>
        <v>0</v>
      </c>
      <c r="AY36" s="46">
        <f t="shared" si="67"/>
        <v>756360</v>
      </c>
      <c r="AZ36" s="46">
        <f t="shared" si="67"/>
        <v>756360</v>
      </c>
      <c r="BA36" s="46">
        <f t="shared" si="67"/>
        <v>0</v>
      </c>
      <c r="BB36" s="46">
        <f t="shared" si="67"/>
        <v>0</v>
      </c>
      <c r="BC36" s="46">
        <f t="shared" si="67"/>
        <v>756359.99999999627</v>
      </c>
      <c r="BD36"/>
      <c r="BE36"/>
      <c r="BF36"/>
      <c r="BG36"/>
    </row>
    <row r="37" spans="1:59" x14ac:dyDescent="0.25">
      <c r="A37" s="41"/>
      <c r="B37" s="48"/>
      <c r="C37" s="49">
        <v>14100</v>
      </c>
      <c r="D37" s="50" t="s">
        <v>47</v>
      </c>
      <c r="E37" s="51"/>
      <c r="F37" s="52">
        <f t="shared" ref="F37:K37" si="68">SUM(F38:F39)</f>
        <v>114380171</v>
      </c>
      <c r="G37" s="52">
        <f t="shared" si="68"/>
        <v>0</v>
      </c>
      <c r="H37" s="52">
        <f t="shared" si="68"/>
        <v>114380171</v>
      </c>
      <c r="I37" s="52">
        <f t="shared" si="68"/>
        <v>97022274.659999996</v>
      </c>
      <c r="J37" s="52">
        <f t="shared" si="68"/>
        <v>91465951.719999999</v>
      </c>
      <c r="K37" s="53">
        <f t="shared" si="68"/>
        <v>17357896.339999996</v>
      </c>
      <c r="M37" s="53">
        <f t="shared" si="19"/>
        <v>5556322.9399999976</v>
      </c>
      <c r="O37" s="52">
        <f t="shared" ref="O37:T37" si="69">SUM(O38:O39)</f>
        <v>112077891</v>
      </c>
      <c r="P37" s="52">
        <f t="shared" si="69"/>
        <v>218876</v>
      </c>
      <c r="Q37" s="52">
        <f t="shared" si="69"/>
        <v>112296767</v>
      </c>
      <c r="R37" s="52">
        <f t="shared" si="69"/>
        <v>95261381.849999994</v>
      </c>
      <c r="S37" s="52">
        <f t="shared" si="69"/>
        <v>90031224.950000003</v>
      </c>
      <c r="T37" s="53">
        <f t="shared" si="69"/>
        <v>17035385.149999999</v>
      </c>
      <c r="V37" s="53">
        <f t="shared" ref="V37:AA37" si="70">SUM(V38:V39)</f>
        <v>2302280</v>
      </c>
      <c r="W37" s="61">
        <f>SUM(W38:W39)</f>
        <v>3280</v>
      </c>
      <c r="X37" s="53">
        <f t="shared" si="70"/>
        <v>2305560</v>
      </c>
      <c r="Y37" s="61">
        <f>SUM(Y38:Y39)</f>
        <v>1760892.81</v>
      </c>
      <c r="Z37" s="61">
        <f>SUM(Z38:Z39)</f>
        <v>1434726.77</v>
      </c>
      <c r="AA37" s="53">
        <f t="shared" si="70"/>
        <v>544667.18999999994</v>
      </c>
      <c r="AC37" s="52">
        <f t="shared" ref="AC37:AH37" si="71">SUM(AC38:AC39)</f>
        <v>0</v>
      </c>
      <c r="AD37" s="52">
        <f t="shared" si="71"/>
        <v>0</v>
      </c>
      <c r="AE37" s="52">
        <f t="shared" si="71"/>
        <v>0</v>
      </c>
      <c r="AF37" s="52">
        <f t="shared" si="71"/>
        <v>0</v>
      </c>
      <c r="AG37" s="52">
        <f t="shared" si="71"/>
        <v>0</v>
      </c>
      <c r="AH37" s="52">
        <f t="shared" si="71"/>
        <v>0</v>
      </c>
      <c r="AJ37" s="52">
        <f t="shared" ref="AJ37:AO37" si="72">SUM(AJ38:AJ39)</f>
        <v>0</v>
      </c>
      <c r="AK37" s="52">
        <f t="shared" si="72"/>
        <v>0</v>
      </c>
      <c r="AL37" s="52">
        <f t="shared" si="72"/>
        <v>0</v>
      </c>
      <c r="AM37" s="52">
        <f t="shared" si="72"/>
        <v>0</v>
      </c>
      <c r="AN37" s="52">
        <f t="shared" si="72"/>
        <v>0</v>
      </c>
      <c r="AO37" s="52">
        <f t="shared" si="72"/>
        <v>0</v>
      </c>
      <c r="AQ37" s="21">
        <f t="shared" si="11"/>
        <v>114380171</v>
      </c>
      <c r="AR37" s="21">
        <f t="shared" si="11"/>
        <v>222156</v>
      </c>
      <c r="AS37" s="21">
        <f t="shared" si="11"/>
        <v>114602327</v>
      </c>
      <c r="AT37" s="21">
        <f t="shared" si="11"/>
        <v>97022274.659999996</v>
      </c>
      <c r="AU37" s="21">
        <f t="shared" si="11"/>
        <v>91465951.719999999</v>
      </c>
      <c r="AV37" s="21">
        <f t="shared" si="11"/>
        <v>17580052.34</v>
      </c>
      <c r="AW37" s="18"/>
      <c r="AX37" s="21">
        <f t="shared" ref="AX37:BC79" si="73">F37-AQ37</f>
        <v>0</v>
      </c>
      <c r="AY37" s="21">
        <f t="shared" si="73"/>
        <v>-222156</v>
      </c>
      <c r="AZ37" s="21">
        <f t="shared" si="73"/>
        <v>-222156</v>
      </c>
      <c r="BA37" s="21">
        <f t="shared" si="73"/>
        <v>0</v>
      </c>
      <c r="BB37" s="21">
        <f t="shared" si="73"/>
        <v>0</v>
      </c>
      <c r="BC37" s="21">
        <f t="shared" si="73"/>
        <v>-222156.00000000373</v>
      </c>
    </row>
    <row r="38" spans="1:59" ht="30" x14ac:dyDescent="0.25">
      <c r="A38" s="41"/>
      <c r="B38" s="54"/>
      <c r="C38" s="48"/>
      <c r="D38" s="55">
        <v>14101</v>
      </c>
      <c r="E38" s="56" t="s">
        <v>48</v>
      </c>
      <c r="F38" s="19">
        <f>O38+V38+AC38+AJ38</f>
        <v>55922651</v>
      </c>
      <c r="G38" s="19"/>
      <c r="H38" s="19">
        <f>SUM(F38:G38)</f>
        <v>55922651</v>
      </c>
      <c r="I38" s="19">
        <f>R38+Y38+AF38+AM38</f>
        <v>41204885.260000005</v>
      </c>
      <c r="J38" s="19">
        <f>S38+Z38+AG38+AN38</f>
        <v>38686050.380000003</v>
      </c>
      <c r="K38" s="57">
        <f>H38-I38</f>
        <v>14717765.739999995</v>
      </c>
      <c r="M38" s="57">
        <f t="shared" si="19"/>
        <v>2518834.8800000027</v>
      </c>
      <c r="O38" s="19">
        <v>54834056</v>
      </c>
      <c r="P38" s="19">
        <v>118023</v>
      </c>
      <c r="Q38" s="19">
        <f>O38+P38</f>
        <v>54952079</v>
      </c>
      <c r="R38" s="59">
        <v>40455687.130000003</v>
      </c>
      <c r="S38" s="59">
        <v>38068378.350000001</v>
      </c>
      <c r="T38" s="58">
        <f t="shared" si="22"/>
        <v>14496391.869999997</v>
      </c>
      <c r="V38" s="60">
        <v>1088595</v>
      </c>
      <c r="W38" s="60">
        <v>1323</v>
      </c>
      <c r="X38" s="39">
        <f>V38+W38</f>
        <v>1089918</v>
      </c>
      <c r="Y38" s="59">
        <v>749198.13</v>
      </c>
      <c r="Z38" s="59">
        <v>617672.03</v>
      </c>
      <c r="AA38" s="39">
        <f>X38-Y38</f>
        <v>340719.87</v>
      </c>
      <c r="AC38" s="19"/>
      <c r="AD38" s="19"/>
      <c r="AE38" s="19">
        <f>SUM(AC38:AD38)</f>
        <v>0</v>
      </c>
      <c r="AF38" s="19"/>
      <c r="AG38" s="19"/>
      <c r="AH38" s="19">
        <f>AE38-AF38</f>
        <v>0</v>
      </c>
      <c r="AJ38" s="19"/>
      <c r="AK38" s="19"/>
      <c r="AL38" s="19">
        <f>SUM(AJ38:AK38)</f>
        <v>0</v>
      </c>
      <c r="AM38" s="19"/>
      <c r="AN38" s="19"/>
      <c r="AO38" s="19">
        <f>AL38-AM38</f>
        <v>0</v>
      </c>
      <c r="AQ38" s="21">
        <f t="shared" si="11"/>
        <v>55922651</v>
      </c>
      <c r="AR38" s="21">
        <f t="shared" si="11"/>
        <v>119346</v>
      </c>
      <c r="AS38" s="21">
        <f t="shared" si="11"/>
        <v>56041997</v>
      </c>
      <c r="AT38" s="21">
        <f t="shared" si="11"/>
        <v>41204885.260000005</v>
      </c>
      <c r="AU38" s="21">
        <f t="shared" si="11"/>
        <v>38686050.380000003</v>
      </c>
      <c r="AV38" s="21">
        <f t="shared" si="11"/>
        <v>14837111.739999996</v>
      </c>
      <c r="AW38" s="18"/>
      <c r="AX38" s="21">
        <f t="shared" si="73"/>
        <v>0</v>
      </c>
      <c r="AY38" s="21">
        <f t="shared" si="73"/>
        <v>-119346</v>
      </c>
      <c r="AZ38" s="21">
        <f t="shared" si="73"/>
        <v>-119346</v>
      </c>
      <c r="BA38" s="21">
        <f t="shared" si="73"/>
        <v>0</v>
      </c>
      <c r="BB38" s="21">
        <f t="shared" si="73"/>
        <v>0</v>
      </c>
      <c r="BC38" s="21">
        <f t="shared" si="73"/>
        <v>-119346.00000000186</v>
      </c>
    </row>
    <row r="39" spans="1:59" ht="30" x14ac:dyDescent="0.25">
      <c r="A39" s="41"/>
      <c r="B39" s="54"/>
      <c r="C39" s="48"/>
      <c r="D39" s="55">
        <v>14102</v>
      </c>
      <c r="E39" s="56" t="s">
        <v>49</v>
      </c>
      <c r="F39" s="19">
        <f>O39+V39+AC39+AJ39</f>
        <v>58457520</v>
      </c>
      <c r="G39" s="19"/>
      <c r="H39" s="19">
        <f>SUM(F39:G39)</f>
        <v>58457520</v>
      </c>
      <c r="I39" s="19">
        <f>R39+Y39+AF39+AM39</f>
        <v>55817389.399999999</v>
      </c>
      <c r="J39" s="19">
        <f>S39+Z39+AG39+AN39</f>
        <v>52779901.340000004</v>
      </c>
      <c r="K39" s="57">
        <f>H39-I39</f>
        <v>2640130.6000000015</v>
      </c>
      <c r="M39" s="57">
        <f t="shared" si="19"/>
        <v>3037488.0599999949</v>
      </c>
      <c r="O39" s="19">
        <v>57243835</v>
      </c>
      <c r="P39" s="19">
        <v>100853</v>
      </c>
      <c r="Q39" s="19">
        <f>O39+P39</f>
        <v>57344688</v>
      </c>
      <c r="R39" s="59">
        <v>54805694.719999999</v>
      </c>
      <c r="S39" s="59">
        <v>51962846.600000001</v>
      </c>
      <c r="T39" s="58">
        <f t="shared" si="22"/>
        <v>2538993.2800000012</v>
      </c>
      <c r="V39" s="19">
        <v>1213685</v>
      </c>
      <c r="W39" s="60">
        <v>1957</v>
      </c>
      <c r="X39" s="39">
        <f>V39+W39</f>
        <v>1215642</v>
      </c>
      <c r="Y39" s="59">
        <v>1011694.68</v>
      </c>
      <c r="Z39" s="59">
        <v>817054.74</v>
      </c>
      <c r="AA39" s="39">
        <f>X39-Y39</f>
        <v>203947.31999999995</v>
      </c>
      <c r="AC39" s="19"/>
      <c r="AD39" s="19"/>
      <c r="AE39" s="19">
        <f>SUM(AC39:AD39)</f>
        <v>0</v>
      </c>
      <c r="AF39" s="19"/>
      <c r="AG39" s="19"/>
      <c r="AH39" s="19">
        <f>AE39-AF39</f>
        <v>0</v>
      </c>
      <c r="AJ39" s="19"/>
      <c r="AK39" s="19"/>
      <c r="AL39" s="19">
        <f>SUM(AJ39:AK39)</f>
        <v>0</v>
      </c>
      <c r="AM39" s="19"/>
      <c r="AN39" s="19"/>
      <c r="AO39" s="19">
        <f>AL39-AM39</f>
        <v>0</v>
      </c>
      <c r="AQ39" s="21">
        <f t="shared" si="11"/>
        <v>58457520</v>
      </c>
      <c r="AR39" s="21">
        <f t="shared" si="11"/>
        <v>102810</v>
      </c>
      <c r="AS39" s="21">
        <f t="shared" si="11"/>
        <v>58560330</v>
      </c>
      <c r="AT39" s="21">
        <f t="shared" si="11"/>
        <v>55817389.399999999</v>
      </c>
      <c r="AU39" s="21">
        <f t="shared" si="11"/>
        <v>52779901.340000004</v>
      </c>
      <c r="AV39" s="21">
        <f t="shared" si="11"/>
        <v>2742940.600000001</v>
      </c>
      <c r="AW39" s="18"/>
      <c r="AX39" s="21">
        <f t="shared" si="73"/>
        <v>0</v>
      </c>
      <c r="AY39" s="21">
        <f t="shared" si="73"/>
        <v>-102810</v>
      </c>
      <c r="AZ39" s="21">
        <f t="shared" si="73"/>
        <v>-102810</v>
      </c>
      <c r="BA39" s="21">
        <f t="shared" si="73"/>
        <v>0</v>
      </c>
      <c r="BB39" s="21">
        <f t="shared" si="73"/>
        <v>0</v>
      </c>
      <c r="BC39" s="21">
        <f t="shared" si="73"/>
        <v>-102809.99999999953</v>
      </c>
    </row>
    <row r="40" spans="1:59" x14ac:dyDescent="0.25">
      <c r="A40" s="41"/>
      <c r="B40" s="48"/>
      <c r="C40" s="49">
        <v>14400</v>
      </c>
      <c r="D40" s="50" t="s">
        <v>50</v>
      </c>
      <c r="E40" s="51"/>
      <c r="F40" s="52">
        <f t="shared" ref="F40:K40" si="74">SUM(F41:F44)</f>
        <v>28030397</v>
      </c>
      <c r="G40" s="52">
        <f t="shared" si="74"/>
        <v>978516</v>
      </c>
      <c r="H40" s="52">
        <f t="shared" si="74"/>
        <v>29008913</v>
      </c>
      <c r="I40" s="52">
        <f t="shared" si="74"/>
        <v>18420686.199999999</v>
      </c>
      <c r="J40" s="52">
        <f t="shared" si="74"/>
        <v>18420686.199999999</v>
      </c>
      <c r="K40" s="53">
        <f t="shared" si="74"/>
        <v>10588226.800000001</v>
      </c>
      <c r="M40" s="53">
        <f t="shared" si="19"/>
        <v>0</v>
      </c>
      <c r="O40" s="52">
        <f>SUM(O41:O44)</f>
        <v>24530397</v>
      </c>
      <c r="P40" s="52">
        <f>SUM(P41:P44)</f>
        <v>0</v>
      </c>
      <c r="Q40" s="52">
        <f t="shared" ref="Q40:AA40" si="75">SUM(Q41:Q44)</f>
        <v>24530397</v>
      </c>
      <c r="R40" s="52">
        <f t="shared" si="75"/>
        <v>18420686.199999999</v>
      </c>
      <c r="S40" s="52">
        <f t="shared" si="75"/>
        <v>18420686.199999999</v>
      </c>
      <c r="T40" s="53">
        <f t="shared" si="75"/>
        <v>6109710.7999999998</v>
      </c>
      <c r="V40" s="53">
        <f t="shared" si="75"/>
        <v>0</v>
      </c>
      <c r="W40" s="61">
        <f t="shared" si="75"/>
        <v>0</v>
      </c>
      <c r="X40" s="53">
        <f t="shared" si="75"/>
        <v>0</v>
      </c>
      <c r="Y40" s="61">
        <f t="shared" si="75"/>
        <v>0</v>
      </c>
      <c r="Z40" s="61">
        <f t="shared" si="75"/>
        <v>0</v>
      </c>
      <c r="AA40" s="53">
        <f t="shared" si="75"/>
        <v>0</v>
      </c>
      <c r="AC40" s="52">
        <f t="shared" ref="AC40:AH40" si="76">SUM(AC41:AC44)</f>
        <v>3500000</v>
      </c>
      <c r="AD40" s="52">
        <f t="shared" si="76"/>
        <v>0</v>
      </c>
      <c r="AE40" s="52">
        <f t="shared" si="76"/>
        <v>3500000</v>
      </c>
      <c r="AF40" s="52">
        <f t="shared" si="76"/>
        <v>0</v>
      </c>
      <c r="AG40" s="52">
        <f t="shared" si="76"/>
        <v>0</v>
      </c>
      <c r="AH40" s="52">
        <f t="shared" si="76"/>
        <v>3500000</v>
      </c>
      <c r="AJ40" s="52">
        <f t="shared" ref="AJ40:AO40" si="77">SUM(AJ41:AJ44)</f>
        <v>0</v>
      </c>
      <c r="AK40" s="52">
        <f t="shared" si="77"/>
        <v>0</v>
      </c>
      <c r="AL40" s="52">
        <f t="shared" si="77"/>
        <v>0</v>
      </c>
      <c r="AM40" s="52">
        <f t="shared" si="77"/>
        <v>0</v>
      </c>
      <c r="AN40" s="52">
        <f t="shared" si="77"/>
        <v>0</v>
      </c>
      <c r="AO40" s="52">
        <f t="shared" si="77"/>
        <v>0</v>
      </c>
      <c r="AQ40" s="21">
        <f t="shared" si="11"/>
        <v>28030397</v>
      </c>
      <c r="AR40" s="21">
        <f t="shared" si="11"/>
        <v>0</v>
      </c>
      <c r="AS40" s="21">
        <f t="shared" si="11"/>
        <v>28030397</v>
      </c>
      <c r="AT40" s="21">
        <f t="shared" si="11"/>
        <v>18420686.199999999</v>
      </c>
      <c r="AU40" s="21">
        <f t="shared" si="11"/>
        <v>18420686.199999999</v>
      </c>
      <c r="AV40" s="21">
        <f t="shared" si="11"/>
        <v>9609710.8000000007</v>
      </c>
      <c r="AW40" s="18"/>
      <c r="AX40" s="21">
        <f t="shared" si="73"/>
        <v>0</v>
      </c>
      <c r="AY40" s="21">
        <f t="shared" si="73"/>
        <v>978516</v>
      </c>
      <c r="AZ40" s="21">
        <f t="shared" si="73"/>
        <v>978516</v>
      </c>
      <c r="BA40" s="21">
        <f t="shared" si="73"/>
        <v>0</v>
      </c>
      <c r="BB40" s="21">
        <f t="shared" si="73"/>
        <v>0</v>
      </c>
      <c r="BC40" s="21">
        <f t="shared" si="73"/>
        <v>978516</v>
      </c>
    </row>
    <row r="41" spans="1:59" x14ac:dyDescent="0.25">
      <c r="A41" s="41"/>
      <c r="B41" s="54"/>
      <c r="C41" s="48"/>
      <c r="D41" s="55">
        <v>14401</v>
      </c>
      <c r="E41" s="56" t="s">
        <v>51</v>
      </c>
      <c r="F41" s="19">
        <f t="shared" ref="F41:F44" si="78">O41+V41+AC41+AJ41</f>
        <v>4984813</v>
      </c>
      <c r="G41" s="19">
        <v>525664</v>
      </c>
      <c r="H41" s="19">
        <f>SUM(F41:G41)</f>
        <v>5510477</v>
      </c>
      <c r="I41" s="19">
        <f t="shared" ref="I41:J44" si="79">R41+Y41+AF41+AM41</f>
        <v>1094578.3600000001</v>
      </c>
      <c r="J41" s="19">
        <f t="shared" si="79"/>
        <v>1094578.3600000001</v>
      </c>
      <c r="K41" s="57">
        <f>H41-I41</f>
        <v>4415898.6399999997</v>
      </c>
      <c r="M41" s="57">
        <f t="shared" si="19"/>
        <v>0</v>
      </c>
      <c r="O41" s="19">
        <f>1484813</f>
        <v>1484813</v>
      </c>
      <c r="P41" s="19"/>
      <c r="Q41" s="19">
        <f>O41+P41</f>
        <v>1484813</v>
      </c>
      <c r="R41" s="59">
        <v>1094578.3600000001</v>
      </c>
      <c r="S41" s="59">
        <v>1094578.3600000001</v>
      </c>
      <c r="T41" s="58">
        <f t="shared" si="22"/>
        <v>390234.6399999999</v>
      </c>
      <c r="V41" s="60"/>
      <c r="W41" s="60"/>
      <c r="X41" s="39">
        <f>V41+W41</f>
        <v>0</v>
      </c>
      <c r="Y41" s="60"/>
      <c r="Z41" s="60"/>
      <c r="AA41" s="39">
        <f>X41-Y41</f>
        <v>0</v>
      </c>
      <c r="AC41" s="19">
        <v>3500000</v>
      </c>
      <c r="AD41" s="19"/>
      <c r="AE41" s="19">
        <f>SUM(AC41:AD41)</f>
        <v>3500000</v>
      </c>
      <c r="AF41" s="19"/>
      <c r="AG41" s="19"/>
      <c r="AH41" s="19">
        <f>AE41-AF41</f>
        <v>3500000</v>
      </c>
      <c r="AJ41" s="19"/>
      <c r="AK41" s="19"/>
      <c r="AL41" s="19">
        <f>SUM(AJ41:AK41)</f>
        <v>0</v>
      </c>
      <c r="AM41" s="19"/>
      <c r="AN41" s="19"/>
      <c r="AO41" s="19">
        <f>AL41-AM41</f>
        <v>0</v>
      </c>
      <c r="AQ41" s="21">
        <f t="shared" si="11"/>
        <v>4984813</v>
      </c>
      <c r="AR41" s="21">
        <f t="shared" si="11"/>
        <v>0</v>
      </c>
      <c r="AS41" s="21">
        <f t="shared" si="11"/>
        <v>4984813</v>
      </c>
      <c r="AT41" s="21">
        <f t="shared" si="11"/>
        <v>1094578.3600000001</v>
      </c>
      <c r="AU41" s="21">
        <f t="shared" si="11"/>
        <v>1094578.3600000001</v>
      </c>
      <c r="AV41" s="21">
        <f t="shared" si="11"/>
        <v>3890234.6399999997</v>
      </c>
      <c r="AW41" s="18"/>
      <c r="AX41" s="21">
        <f t="shared" si="73"/>
        <v>0</v>
      </c>
      <c r="AY41" s="21">
        <f t="shared" si="73"/>
        <v>525664</v>
      </c>
      <c r="AZ41" s="21">
        <f t="shared" si="73"/>
        <v>525664</v>
      </c>
      <c r="BA41" s="21">
        <f t="shared" si="73"/>
        <v>0</v>
      </c>
      <c r="BB41" s="21">
        <f t="shared" si="73"/>
        <v>0</v>
      </c>
      <c r="BC41" s="21">
        <f t="shared" si="73"/>
        <v>525664</v>
      </c>
    </row>
    <row r="42" spans="1:59" ht="30" x14ac:dyDescent="0.25">
      <c r="A42" s="41"/>
      <c r="B42" s="54"/>
      <c r="C42" s="48"/>
      <c r="D42" s="55">
        <v>14410</v>
      </c>
      <c r="E42" s="56" t="s">
        <v>52</v>
      </c>
      <c r="F42" s="19">
        <f t="shared" si="78"/>
        <v>2059840</v>
      </c>
      <c r="G42" s="19">
        <v>452852</v>
      </c>
      <c r="H42" s="19">
        <f>SUM(F42:G42)</f>
        <v>2512692</v>
      </c>
      <c r="I42" s="19">
        <f t="shared" si="79"/>
        <v>1499040</v>
      </c>
      <c r="J42" s="19">
        <f t="shared" si="79"/>
        <v>1499040</v>
      </c>
      <c r="K42" s="57">
        <f>H42-I42</f>
        <v>1013652</v>
      </c>
      <c r="M42" s="57">
        <f t="shared" si="19"/>
        <v>0</v>
      </c>
      <c r="O42" s="19">
        <v>2059840</v>
      </c>
      <c r="P42" s="19"/>
      <c r="Q42" s="19">
        <f>O42+P42</f>
        <v>2059840</v>
      </c>
      <c r="R42" s="59">
        <v>1499040</v>
      </c>
      <c r="S42" s="59">
        <v>1499040</v>
      </c>
      <c r="T42" s="58">
        <f t="shared" si="22"/>
        <v>560800</v>
      </c>
      <c r="V42" s="60"/>
      <c r="W42" s="60"/>
      <c r="X42" s="39">
        <f>V42+W42</f>
        <v>0</v>
      </c>
      <c r="Y42" s="60"/>
      <c r="Z42" s="60"/>
      <c r="AA42" s="39">
        <f>X42-Y42</f>
        <v>0</v>
      </c>
      <c r="AC42" s="19"/>
      <c r="AD42" s="19"/>
      <c r="AE42" s="19">
        <f>SUM(AC42:AD42)</f>
        <v>0</v>
      </c>
      <c r="AF42" s="19"/>
      <c r="AG42" s="19"/>
      <c r="AH42" s="19">
        <f>AE42-AF42</f>
        <v>0</v>
      </c>
      <c r="AJ42" s="19"/>
      <c r="AK42" s="19"/>
      <c r="AL42" s="19">
        <f>SUM(AJ42:AK42)</f>
        <v>0</v>
      </c>
      <c r="AM42" s="19"/>
      <c r="AN42" s="19"/>
      <c r="AO42" s="19">
        <f>AL42-AM42</f>
        <v>0</v>
      </c>
      <c r="AQ42" s="21">
        <f t="shared" si="11"/>
        <v>2059840</v>
      </c>
      <c r="AR42" s="21">
        <f t="shared" si="11"/>
        <v>0</v>
      </c>
      <c r="AS42" s="21">
        <f t="shared" si="11"/>
        <v>2059840</v>
      </c>
      <c r="AT42" s="21">
        <f t="shared" si="11"/>
        <v>1499040</v>
      </c>
      <c r="AU42" s="21">
        <f t="shared" si="11"/>
        <v>1499040</v>
      </c>
      <c r="AV42" s="21">
        <f t="shared" si="11"/>
        <v>560800</v>
      </c>
      <c r="AW42" s="18"/>
      <c r="AX42" s="21">
        <f t="shared" si="73"/>
        <v>0</v>
      </c>
      <c r="AY42" s="21">
        <f t="shared" si="73"/>
        <v>452852</v>
      </c>
      <c r="AZ42" s="21">
        <f t="shared" si="73"/>
        <v>452852</v>
      </c>
      <c r="BA42" s="21">
        <f t="shared" si="73"/>
        <v>0</v>
      </c>
      <c r="BB42" s="21">
        <f t="shared" si="73"/>
        <v>0</v>
      </c>
      <c r="BC42" s="21">
        <f t="shared" si="73"/>
        <v>452852</v>
      </c>
    </row>
    <row r="43" spans="1:59" ht="30" x14ac:dyDescent="0.25">
      <c r="A43" s="41"/>
      <c r="B43" s="54"/>
      <c r="C43" s="48"/>
      <c r="D43" s="55">
        <v>14411</v>
      </c>
      <c r="E43" s="56" t="s">
        <v>53</v>
      </c>
      <c r="F43" s="19">
        <f t="shared" si="78"/>
        <v>0</v>
      </c>
      <c r="G43" s="19"/>
      <c r="H43" s="19">
        <f>SUM(F43:G43)</f>
        <v>0</v>
      </c>
      <c r="I43" s="19">
        <f t="shared" si="79"/>
        <v>0</v>
      </c>
      <c r="J43" s="19">
        <f t="shared" si="79"/>
        <v>0</v>
      </c>
      <c r="K43" s="57">
        <f>H43-I43</f>
        <v>0</v>
      </c>
      <c r="M43" s="57">
        <f t="shared" si="19"/>
        <v>0</v>
      </c>
      <c r="O43" s="19"/>
      <c r="P43" s="19"/>
      <c r="Q43" s="19">
        <f>O43+P43</f>
        <v>0</v>
      </c>
      <c r="R43" s="59"/>
      <c r="S43" s="59"/>
      <c r="T43" s="58">
        <f t="shared" si="22"/>
        <v>0</v>
      </c>
      <c r="V43" s="60"/>
      <c r="W43" s="60"/>
      <c r="X43" s="39">
        <f>V43+W43</f>
        <v>0</v>
      </c>
      <c r="Y43" s="60"/>
      <c r="Z43" s="60"/>
      <c r="AA43" s="39">
        <f>X43-Y43</f>
        <v>0</v>
      </c>
      <c r="AC43" s="19"/>
      <c r="AD43" s="19"/>
      <c r="AE43" s="19">
        <f>SUM(AC43:AD43)</f>
        <v>0</v>
      </c>
      <c r="AF43" s="19"/>
      <c r="AG43" s="19"/>
      <c r="AH43" s="19">
        <f>AE43-AF43</f>
        <v>0</v>
      </c>
      <c r="AJ43" s="19"/>
      <c r="AK43" s="19"/>
      <c r="AL43" s="19">
        <f>SUM(AJ43:AK43)</f>
        <v>0</v>
      </c>
      <c r="AM43" s="19"/>
      <c r="AN43" s="19"/>
      <c r="AO43" s="19">
        <f>AL43-AM43</f>
        <v>0</v>
      </c>
      <c r="AQ43" s="21">
        <f t="shared" si="11"/>
        <v>0</v>
      </c>
      <c r="AR43" s="21">
        <f t="shared" si="11"/>
        <v>0</v>
      </c>
      <c r="AS43" s="21">
        <f t="shared" si="11"/>
        <v>0</v>
      </c>
      <c r="AT43" s="21">
        <f t="shared" si="11"/>
        <v>0</v>
      </c>
      <c r="AU43" s="21">
        <f t="shared" si="11"/>
        <v>0</v>
      </c>
      <c r="AV43" s="21">
        <f t="shared" si="11"/>
        <v>0</v>
      </c>
      <c r="AW43" s="18"/>
      <c r="AX43" s="21">
        <f t="shared" si="73"/>
        <v>0</v>
      </c>
      <c r="AY43" s="21">
        <f t="shared" si="73"/>
        <v>0</v>
      </c>
      <c r="AZ43" s="21">
        <f t="shared" si="73"/>
        <v>0</v>
      </c>
      <c r="BA43" s="21">
        <f t="shared" si="73"/>
        <v>0</v>
      </c>
      <c r="BB43" s="21">
        <f t="shared" si="73"/>
        <v>0</v>
      </c>
      <c r="BC43" s="21">
        <f t="shared" si="73"/>
        <v>0</v>
      </c>
    </row>
    <row r="44" spans="1:59" ht="30" x14ac:dyDescent="0.25">
      <c r="A44" s="41"/>
      <c r="B44" s="54"/>
      <c r="C44" s="48"/>
      <c r="D44" s="55">
        <v>14412</v>
      </c>
      <c r="E44" s="56" t="s">
        <v>54</v>
      </c>
      <c r="F44" s="19">
        <f t="shared" si="78"/>
        <v>20985744</v>
      </c>
      <c r="G44" s="19"/>
      <c r="H44" s="19">
        <f>SUM(F44:G44)</f>
        <v>20985744</v>
      </c>
      <c r="I44" s="19">
        <f t="shared" si="79"/>
        <v>15827067.84</v>
      </c>
      <c r="J44" s="19">
        <f t="shared" si="79"/>
        <v>15827067.84</v>
      </c>
      <c r="K44" s="57">
        <f>H44-I44</f>
        <v>5158676.16</v>
      </c>
      <c r="M44" s="57">
        <f t="shared" si="19"/>
        <v>0</v>
      </c>
      <c r="O44" s="19">
        <v>20985744</v>
      </c>
      <c r="P44" s="19"/>
      <c r="Q44" s="19">
        <f>O44+P44</f>
        <v>20985744</v>
      </c>
      <c r="R44" s="59">
        <v>15827067.84</v>
      </c>
      <c r="S44" s="59">
        <v>15827067.84</v>
      </c>
      <c r="T44" s="58">
        <f t="shared" si="22"/>
        <v>5158676.16</v>
      </c>
      <c r="V44" s="65"/>
      <c r="W44" s="65"/>
      <c r="X44" s="39">
        <f>V44+W44</f>
        <v>0</v>
      </c>
      <c r="Y44" s="65"/>
      <c r="Z44" s="65"/>
      <c r="AA44" s="39">
        <f>X44-Y44</f>
        <v>0</v>
      </c>
      <c r="AC44" s="19"/>
      <c r="AD44" s="19"/>
      <c r="AE44" s="19">
        <f>SUM(AC44:AD44)</f>
        <v>0</v>
      </c>
      <c r="AF44" s="19"/>
      <c r="AG44" s="19"/>
      <c r="AH44" s="19">
        <f>AE44-AF44</f>
        <v>0</v>
      </c>
      <c r="AJ44" s="19"/>
      <c r="AK44" s="19"/>
      <c r="AL44" s="19">
        <f>SUM(AJ44:AK44)</f>
        <v>0</v>
      </c>
      <c r="AM44" s="19"/>
      <c r="AN44" s="19"/>
      <c r="AO44" s="19">
        <f>AL44-AM44</f>
        <v>0</v>
      </c>
      <c r="AQ44" s="21">
        <f t="shared" si="11"/>
        <v>20985744</v>
      </c>
      <c r="AR44" s="21">
        <f t="shared" si="11"/>
        <v>0</v>
      </c>
      <c r="AS44" s="21">
        <f t="shared" si="11"/>
        <v>20985744</v>
      </c>
      <c r="AT44" s="21">
        <f t="shared" si="11"/>
        <v>15827067.84</v>
      </c>
      <c r="AU44" s="21">
        <f t="shared" si="11"/>
        <v>15827067.84</v>
      </c>
      <c r="AV44" s="21">
        <f t="shared" si="11"/>
        <v>5158676.16</v>
      </c>
      <c r="AW44" s="18"/>
      <c r="AX44" s="21">
        <f t="shared" si="73"/>
        <v>0</v>
      </c>
      <c r="AY44" s="21">
        <f t="shared" si="73"/>
        <v>0</v>
      </c>
      <c r="AZ44" s="21">
        <f t="shared" si="73"/>
        <v>0</v>
      </c>
      <c r="BA44" s="21">
        <f t="shared" si="73"/>
        <v>0</v>
      </c>
      <c r="BB44" s="21">
        <f t="shared" si="73"/>
        <v>0</v>
      </c>
      <c r="BC44" s="21">
        <f t="shared" si="73"/>
        <v>0</v>
      </c>
    </row>
    <row r="45" spans="1:59" x14ac:dyDescent="0.25">
      <c r="A45" s="41"/>
      <c r="B45" s="42">
        <v>15000</v>
      </c>
      <c r="C45" s="43" t="s">
        <v>55</v>
      </c>
      <c r="D45" s="44"/>
      <c r="E45" s="45"/>
      <c r="F45" s="46">
        <f t="shared" ref="F45:K45" si="80">SUM(F46,F48,F50,F58,F60)</f>
        <v>205367946</v>
      </c>
      <c r="G45" s="46">
        <f t="shared" si="80"/>
        <v>264146</v>
      </c>
      <c r="H45" s="46">
        <f t="shared" si="80"/>
        <v>205632092</v>
      </c>
      <c r="I45" s="46">
        <f t="shared" si="80"/>
        <v>140696194.09999996</v>
      </c>
      <c r="J45" s="46">
        <f t="shared" si="80"/>
        <v>140696194.09999996</v>
      </c>
      <c r="K45" s="47">
        <f t="shared" si="80"/>
        <v>64935897.900000013</v>
      </c>
      <c r="M45" s="47">
        <f t="shared" si="19"/>
        <v>0</v>
      </c>
      <c r="O45" s="46">
        <f>SUM(O48,O50,O60)</f>
        <v>200632963</v>
      </c>
      <c r="P45" s="46">
        <f>SUM(P46,P48,P50,P58,P60)</f>
        <v>59254</v>
      </c>
      <c r="Q45" s="46">
        <f>SUM(Q46,Q48,Q50,Q58,Q60)</f>
        <v>200692217</v>
      </c>
      <c r="R45" s="46">
        <f>SUM(R46,R48,R50,R58,R60)</f>
        <v>137576184.84999999</v>
      </c>
      <c r="S45" s="46">
        <f>SUM(S46,S48,S50,S58,S60)</f>
        <v>137576184.84999999</v>
      </c>
      <c r="T45" s="47">
        <f>SUM(T46,T48,T50,T58,T60)</f>
        <v>63116032.150000013</v>
      </c>
      <c r="V45" s="47">
        <f t="shared" ref="V45:AA45" si="81">SUM(V46,V48,V50,V58,V60)</f>
        <v>4734983</v>
      </c>
      <c r="W45" s="62">
        <f t="shared" si="81"/>
        <v>797</v>
      </c>
      <c r="X45" s="47">
        <f t="shared" si="81"/>
        <v>4735780</v>
      </c>
      <c r="Y45" s="62">
        <f t="shared" si="81"/>
        <v>3120009.2500000005</v>
      </c>
      <c r="Z45" s="62">
        <f t="shared" si="81"/>
        <v>3120009.2500000005</v>
      </c>
      <c r="AA45" s="47">
        <f t="shared" si="81"/>
        <v>1615770.7499999998</v>
      </c>
      <c r="AC45" s="46">
        <f t="shared" ref="AC45:AH45" si="82">SUM(AC46,AC48,AC50,AC58,AC60)</f>
        <v>0</v>
      </c>
      <c r="AD45" s="46">
        <f t="shared" si="82"/>
        <v>0</v>
      </c>
      <c r="AE45" s="46">
        <f t="shared" si="82"/>
        <v>0</v>
      </c>
      <c r="AF45" s="46">
        <f t="shared" si="82"/>
        <v>0</v>
      </c>
      <c r="AG45" s="46">
        <f t="shared" si="82"/>
        <v>0</v>
      </c>
      <c r="AH45" s="46">
        <f t="shared" si="82"/>
        <v>0</v>
      </c>
      <c r="AJ45" s="46">
        <f t="shared" ref="AJ45:AO45" si="83">SUM(AJ46,AJ48,AJ50,AJ58,AJ60)</f>
        <v>0</v>
      </c>
      <c r="AK45" s="46">
        <f t="shared" si="83"/>
        <v>0</v>
      </c>
      <c r="AL45" s="46">
        <f t="shared" si="83"/>
        <v>0</v>
      </c>
      <c r="AM45" s="46">
        <f t="shared" si="83"/>
        <v>0</v>
      </c>
      <c r="AN45" s="46">
        <f t="shared" si="83"/>
        <v>0</v>
      </c>
      <c r="AO45" s="46">
        <f t="shared" si="83"/>
        <v>0</v>
      </c>
      <c r="AQ45" s="21">
        <f t="shared" si="11"/>
        <v>205367946</v>
      </c>
      <c r="AR45" s="21">
        <f t="shared" si="11"/>
        <v>60051</v>
      </c>
      <c r="AS45" s="21">
        <f t="shared" si="11"/>
        <v>205427997</v>
      </c>
      <c r="AT45" s="21">
        <f t="shared" si="11"/>
        <v>140696194.09999999</v>
      </c>
      <c r="AU45" s="21">
        <f t="shared" si="11"/>
        <v>140696194.09999999</v>
      </c>
      <c r="AV45" s="21">
        <f t="shared" si="11"/>
        <v>64731802.900000013</v>
      </c>
      <c r="AW45" s="18"/>
      <c r="AX45" s="21">
        <f t="shared" si="73"/>
        <v>0</v>
      </c>
      <c r="AY45" s="21">
        <f t="shared" si="73"/>
        <v>204095</v>
      </c>
      <c r="AZ45" s="21">
        <f t="shared" si="73"/>
        <v>204095</v>
      </c>
      <c r="BA45" s="21">
        <f t="shared" si="73"/>
        <v>0</v>
      </c>
      <c r="BB45" s="21">
        <f t="shared" si="73"/>
        <v>0</v>
      </c>
      <c r="BC45" s="21">
        <f t="shared" si="73"/>
        <v>204095</v>
      </c>
    </row>
    <row r="46" spans="1:59" x14ac:dyDescent="0.25">
      <c r="A46" s="41"/>
      <c r="B46" s="48"/>
      <c r="C46" s="49">
        <v>15200</v>
      </c>
      <c r="D46" s="50" t="s">
        <v>56</v>
      </c>
      <c r="E46" s="51"/>
      <c r="F46" s="52">
        <f t="shared" ref="F46:K46" si="84">SUM(F47)</f>
        <v>0</v>
      </c>
      <c r="G46" s="52">
        <f t="shared" si="84"/>
        <v>0</v>
      </c>
      <c r="H46" s="52">
        <f t="shared" si="84"/>
        <v>0</v>
      </c>
      <c r="I46" s="52">
        <f t="shared" si="84"/>
        <v>0</v>
      </c>
      <c r="J46" s="52">
        <f t="shared" si="84"/>
        <v>0</v>
      </c>
      <c r="K46" s="53">
        <f t="shared" si="84"/>
        <v>0</v>
      </c>
      <c r="M46" s="53">
        <f t="shared" si="19"/>
        <v>0</v>
      </c>
      <c r="O46" s="52"/>
      <c r="P46" s="52">
        <f>SUM(P47)</f>
        <v>0</v>
      </c>
      <c r="Q46" s="52">
        <f t="shared" ref="Q46:AA46" si="85">SUM(Q47)</f>
        <v>0</v>
      </c>
      <c r="R46" s="52">
        <f t="shared" si="85"/>
        <v>0</v>
      </c>
      <c r="S46" s="52">
        <f t="shared" si="85"/>
        <v>0</v>
      </c>
      <c r="T46" s="53">
        <f t="shared" si="85"/>
        <v>0</v>
      </c>
      <c r="V46" s="53">
        <f t="shared" si="85"/>
        <v>0</v>
      </c>
      <c r="W46" s="61">
        <f t="shared" si="85"/>
        <v>0</v>
      </c>
      <c r="X46" s="53">
        <f t="shared" si="85"/>
        <v>0</v>
      </c>
      <c r="Y46" s="61">
        <f t="shared" si="85"/>
        <v>0</v>
      </c>
      <c r="Z46" s="61">
        <f t="shared" si="85"/>
        <v>0</v>
      </c>
      <c r="AA46" s="53">
        <f t="shared" si="85"/>
        <v>0</v>
      </c>
      <c r="AC46" s="52">
        <f t="shared" ref="AC46:AH46" si="86">SUM(AC47)</f>
        <v>0</v>
      </c>
      <c r="AD46" s="52">
        <f t="shared" si="86"/>
        <v>0</v>
      </c>
      <c r="AE46" s="52">
        <f t="shared" si="86"/>
        <v>0</v>
      </c>
      <c r="AF46" s="52">
        <f t="shared" si="86"/>
        <v>0</v>
      </c>
      <c r="AG46" s="52">
        <f t="shared" si="86"/>
        <v>0</v>
      </c>
      <c r="AH46" s="52">
        <f t="shared" si="86"/>
        <v>0</v>
      </c>
      <c r="AJ46" s="52">
        <f t="shared" ref="AJ46:AO46" si="87">SUM(AJ47)</f>
        <v>0</v>
      </c>
      <c r="AK46" s="52">
        <f t="shared" si="87"/>
        <v>0</v>
      </c>
      <c r="AL46" s="52">
        <f t="shared" si="87"/>
        <v>0</v>
      </c>
      <c r="AM46" s="52">
        <f t="shared" si="87"/>
        <v>0</v>
      </c>
      <c r="AN46" s="52">
        <f t="shared" si="87"/>
        <v>0</v>
      </c>
      <c r="AO46" s="52">
        <f t="shared" si="87"/>
        <v>0</v>
      </c>
      <c r="AQ46" s="21">
        <f t="shared" si="11"/>
        <v>0</v>
      </c>
      <c r="AR46" s="21">
        <f t="shared" si="11"/>
        <v>0</v>
      </c>
      <c r="AS46" s="21">
        <f t="shared" si="11"/>
        <v>0</v>
      </c>
      <c r="AT46" s="21">
        <f t="shared" si="11"/>
        <v>0</v>
      </c>
      <c r="AU46" s="21">
        <f t="shared" si="11"/>
        <v>0</v>
      </c>
      <c r="AV46" s="21">
        <f t="shared" si="11"/>
        <v>0</v>
      </c>
      <c r="AW46" s="18"/>
      <c r="AX46" s="21">
        <f t="shared" si="73"/>
        <v>0</v>
      </c>
      <c r="AY46" s="21">
        <f t="shared" si="73"/>
        <v>0</v>
      </c>
      <c r="AZ46" s="21">
        <f t="shared" si="73"/>
        <v>0</v>
      </c>
      <c r="BA46" s="21">
        <f t="shared" si="73"/>
        <v>0</v>
      </c>
      <c r="BB46" s="21">
        <f t="shared" si="73"/>
        <v>0</v>
      </c>
      <c r="BC46" s="21">
        <f t="shared" si="73"/>
        <v>0</v>
      </c>
    </row>
    <row r="47" spans="1:59" x14ac:dyDescent="0.25">
      <c r="A47" s="41"/>
      <c r="B47" s="54"/>
      <c r="C47" s="48"/>
      <c r="D47" s="55">
        <v>15201</v>
      </c>
      <c r="E47" s="56" t="s">
        <v>56</v>
      </c>
      <c r="F47" s="19">
        <f>O47+V47+AC47+AJ47</f>
        <v>0</v>
      </c>
      <c r="G47" s="19"/>
      <c r="H47" s="19">
        <f>SUM(F47:G47)</f>
        <v>0</v>
      </c>
      <c r="I47" s="19">
        <f>R47+Y47+AF47+AM47</f>
        <v>0</v>
      </c>
      <c r="J47" s="19">
        <f>S47+Z47+AG47+AN47</f>
        <v>0</v>
      </c>
      <c r="K47" s="57">
        <f>H47-I47</f>
        <v>0</v>
      </c>
      <c r="M47" s="57">
        <f t="shared" si="19"/>
        <v>0</v>
      </c>
      <c r="O47" s="19"/>
      <c r="P47" s="19"/>
      <c r="Q47" s="19">
        <f>O47+P47</f>
        <v>0</v>
      </c>
      <c r="R47" s="19"/>
      <c r="S47" s="19"/>
      <c r="T47" s="58">
        <f t="shared" si="22"/>
        <v>0</v>
      </c>
      <c r="V47" s="60"/>
      <c r="W47" s="60"/>
      <c r="X47" s="39">
        <f>V47+W47</f>
        <v>0</v>
      </c>
      <c r="Y47" s="60"/>
      <c r="Z47" s="60"/>
      <c r="AA47" s="39">
        <f>X47-Y47</f>
        <v>0</v>
      </c>
      <c r="AC47" s="19"/>
      <c r="AD47" s="19"/>
      <c r="AE47" s="19">
        <f>SUM(AC47:AD47)</f>
        <v>0</v>
      </c>
      <c r="AF47" s="19"/>
      <c r="AG47" s="19"/>
      <c r="AH47" s="19">
        <f>AE47-AF47</f>
        <v>0</v>
      </c>
      <c r="AJ47" s="19"/>
      <c r="AK47" s="19"/>
      <c r="AL47" s="19">
        <f>SUM(AJ47:AK47)</f>
        <v>0</v>
      </c>
      <c r="AM47" s="19"/>
      <c r="AN47" s="19"/>
      <c r="AO47" s="19">
        <f>AL47-AM47</f>
        <v>0</v>
      </c>
      <c r="AQ47" s="21">
        <f t="shared" si="11"/>
        <v>0</v>
      </c>
      <c r="AR47" s="21">
        <f t="shared" si="11"/>
        <v>0</v>
      </c>
      <c r="AS47" s="21">
        <f t="shared" si="11"/>
        <v>0</v>
      </c>
      <c r="AT47" s="21">
        <f t="shared" si="11"/>
        <v>0</v>
      </c>
      <c r="AU47" s="21">
        <f t="shared" si="11"/>
        <v>0</v>
      </c>
      <c r="AV47" s="21">
        <f t="shared" si="11"/>
        <v>0</v>
      </c>
      <c r="AW47" s="18"/>
      <c r="AX47" s="21">
        <f t="shared" si="73"/>
        <v>0</v>
      </c>
      <c r="AY47" s="21">
        <f t="shared" si="73"/>
        <v>0</v>
      </c>
      <c r="AZ47" s="21">
        <f t="shared" si="73"/>
        <v>0</v>
      </c>
      <c r="BA47" s="21">
        <f t="shared" si="73"/>
        <v>0</v>
      </c>
      <c r="BB47" s="21">
        <f t="shared" si="73"/>
        <v>0</v>
      </c>
      <c r="BC47" s="21">
        <f t="shared" si="73"/>
        <v>0</v>
      </c>
    </row>
    <row r="48" spans="1:59" x14ac:dyDescent="0.25">
      <c r="A48" s="41"/>
      <c r="B48" s="48"/>
      <c r="C48" s="49">
        <v>15300</v>
      </c>
      <c r="D48" s="50" t="s">
        <v>57</v>
      </c>
      <c r="E48" s="51"/>
      <c r="F48" s="52">
        <f t="shared" ref="F48:K48" si="88">SUM(F49)</f>
        <v>700000</v>
      </c>
      <c r="G48" s="52">
        <f t="shared" si="88"/>
        <v>0</v>
      </c>
      <c r="H48" s="52">
        <f t="shared" si="88"/>
        <v>700000</v>
      </c>
      <c r="I48" s="52">
        <f t="shared" si="88"/>
        <v>420867.73</v>
      </c>
      <c r="J48" s="52">
        <f t="shared" si="88"/>
        <v>420867.73</v>
      </c>
      <c r="K48" s="53">
        <f t="shared" si="88"/>
        <v>279132.27</v>
      </c>
      <c r="M48" s="53">
        <f t="shared" si="19"/>
        <v>0</v>
      </c>
      <c r="O48" s="52">
        <f t="shared" ref="O48:AA48" si="89">SUM(O49)</f>
        <v>700000</v>
      </c>
      <c r="P48" s="52">
        <f t="shared" si="89"/>
        <v>0</v>
      </c>
      <c r="Q48" s="52">
        <f t="shared" si="89"/>
        <v>700000</v>
      </c>
      <c r="R48" s="52">
        <f t="shared" si="89"/>
        <v>420867.73</v>
      </c>
      <c r="S48" s="52">
        <f t="shared" si="89"/>
        <v>420867.73</v>
      </c>
      <c r="T48" s="53">
        <f t="shared" si="89"/>
        <v>279132.27</v>
      </c>
      <c r="V48" s="53">
        <f t="shared" si="89"/>
        <v>0</v>
      </c>
      <c r="W48" s="61"/>
      <c r="X48" s="53">
        <f t="shared" si="89"/>
        <v>0</v>
      </c>
      <c r="Y48" s="61"/>
      <c r="Z48" s="61"/>
      <c r="AA48" s="53">
        <f t="shared" si="89"/>
        <v>0</v>
      </c>
      <c r="AC48" s="52">
        <f t="shared" ref="AC48:AH48" si="90">SUM(AC49)</f>
        <v>0</v>
      </c>
      <c r="AD48" s="52">
        <f t="shared" si="90"/>
        <v>0</v>
      </c>
      <c r="AE48" s="52">
        <f t="shared" si="90"/>
        <v>0</v>
      </c>
      <c r="AF48" s="52">
        <f t="shared" si="90"/>
        <v>0</v>
      </c>
      <c r="AG48" s="52">
        <f t="shared" si="90"/>
        <v>0</v>
      </c>
      <c r="AH48" s="52">
        <f t="shared" si="90"/>
        <v>0</v>
      </c>
      <c r="AJ48" s="52">
        <f t="shared" ref="AJ48:AO48" si="91">SUM(AJ49)</f>
        <v>0</v>
      </c>
      <c r="AK48" s="52">
        <f t="shared" si="91"/>
        <v>0</v>
      </c>
      <c r="AL48" s="52">
        <f t="shared" si="91"/>
        <v>0</v>
      </c>
      <c r="AM48" s="52">
        <f t="shared" si="91"/>
        <v>0</v>
      </c>
      <c r="AN48" s="52">
        <f t="shared" si="91"/>
        <v>0</v>
      </c>
      <c r="AO48" s="52">
        <f t="shared" si="91"/>
        <v>0</v>
      </c>
      <c r="AQ48" s="21">
        <f t="shared" si="11"/>
        <v>700000</v>
      </c>
      <c r="AR48" s="21">
        <f t="shared" si="11"/>
        <v>0</v>
      </c>
      <c r="AS48" s="21">
        <f t="shared" si="11"/>
        <v>700000</v>
      </c>
      <c r="AT48" s="21">
        <f t="shared" si="11"/>
        <v>420867.73</v>
      </c>
      <c r="AU48" s="21">
        <f t="shared" si="11"/>
        <v>420867.73</v>
      </c>
      <c r="AV48" s="21">
        <f t="shared" si="11"/>
        <v>279132.27</v>
      </c>
      <c r="AW48" s="18"/>
      <c r="AX48" s="21">
        <f t="shared" si="73"/>
        <v>0</v>
      </c>
      <c r="AY48" s="21">
        <f t="shared" si="73"/>
        <v>0</v>
      </c>
      <c r="AZ48" s="21">
        <f t="shared" si="73"/>
        <v>0</v>
      </c>
      <c r="BA48" s="21">
        <f t="shared" si="73"/>
        <v>0</v>
      </c>
      <c r="BB48" s="21">
        <f t="shared" si="73"/>
        <v>0</v>
      </c>
      <c r="BC48" s="21">
        <f t="shared" si="73"/>
        <v>0</v>
      </c>
    </row>
    <row r="49" spans="1:55" ht="30" x14ac:dyDescent="0.25">
      <c r="A49" s="41"/>
      <c r="B49" s="54"/>
      <c r="C49" s="48"/>
      <c r="D49" s="55">
        <v>15302</v>
      </c>
      <c r="E49" s="56" t="s">
        <v>58</v>
      </c>
      <c r="F49" s="19">
        <f>O49+V49+AC49+AJ49</f>
        <v>700000</v>
      </c>
      <c r="G49" s="19"/>
      <c r="H49" s="19">
        <f>SUM(F49:G49)</f>
        <v>700000</v>
      </c>
      <c r="I49" s="19">
        <f>R49+Y49+AF49+AM49</f>
        <v>420867.73</v>
      </c>
      <c r="J49" s="19">
        <f>S49+Z49+AG49+AN49</f>
        <v>420867.73</v>
      </c>
      <c r="K49" s="57">
        <f>H49-I49</f>
        <v>279132.27</v>
      </c>
      <c r="M49" s="57">
        <f t="shared" si="19"/>
        <v>0</v>
      </c>
      <c r="O49" s="19">
        <v>700000</v>
      </c>
      <c r="P49" s="19"/>
      <c r="Q49" s="19">
        <f>O49+P49</f>
        <v>700000</v>
      </c>
      <c r="R49" s="59">
        <v>420867.73</v>
      </c>
      <c r="S49" s="59">
        <v>420867.73</v>
      </c>
      <c r="T49" s="58">
        <f t="shared" si="22"/>
        <v>279132.27</v>
      </c>
      <c r="V49" s="60"/>
      <c r="W49" s="60"/>
      <c r="X49" s="39">
        <f>V49+W49</f>
        <v>0</v>
      </c>
      <c r="Y49" s="60"/>
      <c r="Z49" s="60"/>
      <c r="AA49" s="39">
        <f>X49-Y49</f>
        <v>0</v>
      </c>
      <c r="AC49" s="19"/>
      <c r="AD49" s="19"/>
      <c r="AE49" s="19">
        <f>SUM(AC49:AD49)</f>
        <v>0</v>
      </c>
      <c r="AF49" s="19"/>
      <c r="AG49" s="19"/>
      <c r="AH49" s="19">
        <f>AE49-AF49</f>
        <v>0</v>
      </c>
      <c r="AJ49" s="19"/>
      <c r="AK49" s="19"/>
      <c r="AL49" s="19">
        <f>SUM(AJ49:AK49)</f>
        <v>0</v>
      </c>
      <c r="AM49" s="19"/>
      <c r="AN49" s="19"/>
      <c r="AO49" s="19">
        <f>AL49-AM49</f>
        <v>0</v>
      </c>
      <c r="AQ49" s="21">
        <f t="shared" si="11"/>
        <v>700000</v>
      </c>
      <c r="AR49" s="21">
        <f t="shared" si="11"/>
        <v>0</v>
      </c>
      <c r="AS49" s="21">
        <f t="shared" si="11"/>
        <v>700000</v>
      </c>
      <c r="AT49" s="21">
        <f t="shared" si="11"/>
        <v>420867.73</v>
      </c>
      <c r="AU49" s="21">
        <f t="shared" si="11"/>
        <v>420867.73</v>
      </c>
      <c r="AV49" s="21">
        <f t="shared" si="11"/>
        <v>279132.27</v>
      </c>
      <c r="AW49" s="18"/>
      <c r="AX49" s="21">
        <f t="shared" si="73"/>
        <v>0</v>
      </c>
      <c r="AY49" s="21">
        <f t="shared" si="73"/>
        <v>0</v>
      </c>
      <c r="AZ49" s="21">
        <f t="shared" si="73"/>
        <v>0</v>
      </c>
      <c r="BA49" s="21">
        <f t="shared" si="73"/>
        <v>0</v>
      </c>
      <c r="BB49" s="21">
        <f t="shared" si="73"/>
        <v>0</v>
      </c>
      <c r="BC49" s="21">
        <f t="shared" si="73"/>
        <v>0</v>
      </c>
    </row>
    <row r="50" spans="1:55" x14ac:dyDescent="0.25">
      <c r="A50" s="41"/>
      <c r="B50" s="48"/>
      <c r="C50" s="49">
        <v>15400</v>
      </c>
      <c r="D50" s="50" t="s">
        <v>59</v>
      </c>
      <c r="E50" s="51"/>
      <c r="F50" s="52">
        <f t="shared" ref="F50:K50" si="92">SUM(F51:F57)</f>
        <v>198303726</v>
      </c>
      <c r="G50" s="52">
        <f t="shared" si="92"/>
        <v>264146</v>
      </c>
      <c r="H50" s="52">
        <f t="shared" si="92"/>
        <v>198567872</v>
      </c>
      <c r="I50" s="52">
        <f t="shared" si="92"/>
        <v>137892661.89999998</v>
      </c>
      <c r="J50" s="52">
        <f t="shared" si="92"/>
        <v>137892661.89999998</v>
      </c>
      <c r="K50" s="53">
        <f t="shared" si="92"/>
        <v>60675210.100000009</v>
      </c>
      <c r="M50" s="53">
        <f t="shared" si="19"/>
        <v>0</v>
      </c>
      <c r="O50" s="52">
        <f t="shared" ref="O50:AA50" si="93">SUM(O51:O57)</f>
        <v>193568743</v>
      </c>
      <c r="P50" s="52">
        <f t="shared" si="93"/>
        <v>59254</v>
      </c>
      <c r="Q50" s="52">
        <f t="shared" si="93"/>
        <v>193627997</v>
      </c>
      <c r="R50" s="52">
        <f t="shared" si="93"/>
        <v>134772652.65000001</v>
      </c>
      <c r="S50" s="52">
        <f t="shared" si="93"/>
        <v>134772652.65000001</v>
      </c>
      <c r="T50" s="53">
        <f t="shared" si="93"/>
        <v>58855344.350000009</v>
      </c>
      <c r="V50" s="53">
        <f t="shared" si="93"/>
        <v>4734983</v>
      </c>
      <c r="W50" s="61">
        <f t="shared" si="93"/>
        <v>797</v>
      </c>
      <c r="X50" s="53">
        <f t="shared" si="93"/>
        <v>4735780</v>
      </c>
      <c r="Y50" s="61">
        <f t="shared" si="93"/>
        <v>3120009.2500000005</v>
      </c>
      <c r="Z50" s="61">
        <f t="shared" si="93"/>
        <v>3120009.2500000005</v>
      </c>
      <c r="AA50" s="53">
        <f t="shared" si="93"/>
        <v>1615770.7499999998</v>
      </c>
      <c r="AC50" s="52">
        <f t="shared" ref="AC50:AH50" si="94">SUM(AC51:AC57)</f>
        <v>0</v>
      </c>
      <c r="AD50" s="52">
        <f t="shared" si="94"/>
        <v>0</v>
      </c>
      <c r="AE50" s="52">
        <f t="shared" si="94"/>
        <v>0</v>
      </c>
      <c r="AF50" s="52">
        <f t="shared" si="94"/>
        <v>0</v>
      </c>
      <c r="AG50" s="52">
        <f t="shared" si="94"/>
        <v>0</v>
      </c>
      <c r="AH50" s="52">
        <f t="shared" si="94"/>
        <v>0</v>
      </c>
      <c r="AJ50" s="52">
        <f t="shared" ref="AJ50:AO50" si="95">SUM(AJ51:AJ57)</f>
        <v>0</v>
      </c>
      <c r="AK50" s="52">
        <f t="shared" si="95"/>
        <v>0</v>
      </c>
      <c r="AL50" s="52">
        <f t="shared" si="95"/>
        <v>0</v>
      </c>
      <c r="AM50" s="52">
        <f t="shared" si="95"/>
        <v>0</v>
      </c>
      <c r="AN50" s="52">
        <f t="shared" si="95"/>
        <v>0</v>
      </c>
      <c r="AO50" s="52">
        <f t="shared" si="95"/>
        <v>0</v>
      </c>
      <c r="AQ50" s="21">
        <f t="shared" si="11"/>
        <v>198303726</v>
      </c>
      <c r="AR50" s="21">
        <f t="shared" si="11"/>
        <v>60051</v>
      </c>
      <c r="AS50" s="21">
        <f t="shared" si="11"/>
        <v>198363777</v>
      </c>
      <c r="AT50" s="21">
        <f t="shared" si="11"/>
        <v>137892661.90000001</v>
      </c>
      <c r="AU50" s="21">
        <f t="shared" si="11"/>
        <v>137892661.90000001</v>
      </c>
      <c r="AV50" s="21">
        <f t="shared" si="11"/>
        <v>60471115.100000009</v>
      </c>
      <c r="AW50" s="18"/>
      <c r="AX50" s="21">
        <f t="shared" si="73"/>
        <v>0</v>
      </c>
      <c r="AY50" s="21">
        <f t="shared" si="73"/>
        <v>204095</v>
      </c>
      <c r="AZ50" s="21">
        <f t="shared" si="73"/>
        <v>204095</v>
      </c>
      <c r="BA50" s="21">
        <f t="shared" si="73"/>
        <v>0</v>
      </c>
      <c r="BB50" s="21">
        <f t="shared" si="73"/>
        <v>0</v>
      </c>
      <c r="BC50" s="21">
        <f t="shared" si="73"/>
        <v>204095</v>
      </c>
    </row>
    <row r="51" spans="1:55" x14ac:dyDescent="0.25">
      <c r="A51" s="41"/>
      <c r="B51" s="54"/>
      <c r="C51" s="48"/>
      <c r="D51" s="55">
        <v>15401</v>
      </c>
      <c r="E51" s="56" t="s">
        <v>60</v>
      </c>
      <c r="F51" s="19">
        <f t="shared" ref="F51:F57" si="96">O51+V51+AC51+AJ51</f>
        <v>41540682</v>
      </c>
      <c r="G51" s="19">
        <v>146139</v>
      </c>
      <c r="H51" s="19">
        <f t="shared" ref="H51:H57" si="97">SUM(F51:G51)</f>
        <v>41686821</v>
      </c>
      <c r="I51" s="19">
        <f t="shared" ref="I51:J57" si="98">R51+Y51+AF51+AM51</f>
        <v>29859635.140000001</v>
      </c>
      <c r="J51" s="19">
        <f t="shared" si="98"/>
        <v>29859635.140000001</v>
      </c>
      <c r="K51" s="57">
        <f t="shared" ref="K51:K57" si="99">H51-I51</f>
        <v>11827185.859999999</v>
      </c>
      <c r="M51" s="57">
        <f t="shared" si="19"/>
        <v>0</v>
      </c>
      <c r="O51" s="19">
        <v>40578553</v>
      </c>
      <c r="P51" s="19">
        <v>32792</v>
      </c>
      <c r="Q51" s="19">
        <f t="shared" ref="Q51:Q57" si="100">O51+P51</f>
        <v>40611345</v>
      </c>
      <c r="R51" s="59">
        <v>29179915.969999999</v>
      </c>
      <c r="S51" s="59">
        <v>29179915.969999999</v>
      </c>
      <c r="T51" s="58">
        <f t="shared" si="22"/>
        <v>11431429.030000001</v>
      </c>
      <c r="V51" s="60">
        <v>962129</v>
      </c>
      <c r="W51" s="60">
        <v>435</v>
      </c>
      <c r="X51" s="39">
        <f t="shared" ref="X51:X57" si="101">V51+W51</f>
        <v>962564</v>
      </c>
      <c r="Y51" s="59">
        <v>679719.17</v>
      </c>
      <c r="Z51" s="59">
        <v>679719.17</v>
      </c>
      <c r="AA51" s="66">
        <f>X51-Y51</f>
        <v>282844.82999999996</v>
      </c>
      <c r="AC51" s="19"/>
      <c r="AD51" s="19"/>
      <c r="AE51" s="19">
        <f t="shared" ref="AE51:AE57" si="102">SUM(AC51:AD51)</f>
        <v>0</v>
      </c>
      <c r="AF51" s="19"/>
      <c r="AG51" s="19"/>
      <c r="AH51" s="19">
        <f t="shared" ref="AH51:AH57" si="103">AE51-AF51</f>
        <v>0</v>
      </c>
      <c r="AJ51" s="19"/>
      <c r="AK51" s="19"/>
      <c r="AL51" s="19">
        <f t="shared" ref="AL51:AL57" si="104">SUM(AJ51:AK51)</f>
        <v>0</v>
      </c>
      <c r="AM51" s="19"/>
      <c r="AN51" s="19"/>
      <c r="AO51" s="19">
        <f t="shared" ref="AO51:AO57" si="105">AL51-AM51</f>
        <v>0</v>
      </c>
      <c r="AQ51" s="21">
        <f t="shared" si="11"/>
        <v>41540682</v>
      </c>
      <c r="AR51" s="21">
        <f t="shared" si="11"/>
        <v>33227</v>
      </c>
      <c r="AS51" s="21">
        <f t="shared" si="11"/>
        <v>41573909</v>
      </c>
      <c r="AT51" s="21">
        <f t="shared" si="11"/>
        <v>29859635.140000001</v>
      </c>
      <c r="AU51" s="21">
        <f t="shared" si="11"/>
        <v>29859635.140000001</v>
      </c>
      <c r="AV51" s="21">
        <f t="shared" si="11"/>
        <v>11714273.860000001</v>
      </c>
      <c r="AW51" s="18"/>
      <c r="AX51" s="21">
        <f t="shared" si="73"/>
        <v>0</v>
      </c>
      <c r="AY51" s="21">
        <f t="shared" si="73"/>
        <v>112912</v>
      </c>
      <c r="AZ51" s="21">
        <f t="shared" si="73"/>
        <v>112912</v>
      </c>
      <c r="BA51" s="21">
        <f t="shared" si="73"/>
        <v>0</v>
      </c>
      <c r="BB51" s="21">
        <f t="shared" si="73"/>
        <v>0</v>
      </c>
      <c r="BC51" s="21">
        <f t="shared" si="73"/>
        <v>112911.99999999814</v>
      </c>
    </row>
    <row r="52" spans="1:55" x14ac:dyDescent="0.25">
      <c r="A52" s="41"/>
      <c r="B52" s="54"/>
      <c r="C52" s="48"/>
      <c r="D52" s="55">
        <v>15402</v>
      </c>
      <c r="E52" s="56" t="s">
        <v>61</v>
      </c>
      <c r="F52" s="19">
        <f t="shared" si="96"/>
        <v>22948373</v>
      </c>
      <c r="G52" s="19">
        <v>118007</v>
      </c>
      <c r="H52" s="19">
        <f t="shared" si="97"/>
        <v>23066380</v>
      </c>
      <c r="I52" s="19">
        <f t="shared" si="98"/>
        <v>16423708.439999999</v>
      </c>
      <c r="J52" s="19">
        <f t="shared" si="98"/>
        <v>16423708.439999999</v>
      </c>
      <c r="K52" s="57">
        <f t="shared" si="99"/>
        <v>6642671.5600000005</v>
      </c>
      <c r="M52" s="57">
        <f t="shared" si="19"/>
        <v>0</v>
      </c>
      <c r="O52" s="19">
        <v>22437803</v>
      </c>
      <c r="P52" s="19">
        <v>26462</v>
      </c>
      <c r="Q52" s="19">
        <f t="shared" si="100"/>
        <v>22464265</v>
      </c>
      <c r="R52" s="59">
        <v>16064703.02</v>
      </c>
      <c r="S52" s="59">
        <v>16064703.02</v>
      </c>
      <c r="T52" s="58">
        <f t="shared" si="22"/>
        <v>6399561.9800000004</v>
      </c>
      <c r="V52" s="60">
        <v>510570</v>
      </c>
      <c r="W52" s="60">
        <v>362</v>
      </c>
      <c r="X52" s="39">
        <f t="shared" si="101"/>
        <v>510932</v>
      </c>
      <c r="Y52" s="59">
        <v>359005.42</v>
      </c>
      <c r="Z52" s="59">
        <v>359005.42</v>
      </c>
      <c r="AA52" s="66">
        <f t="shared" ref="AA52:AA57" si="106">X52-Y52</f>
        <v>151926.58000000002</v>
      </c>
      <c r="AC52" s="19"/>
      <c r="AD52" s="19"/>
      <c r="AE52" s="19">
        <f t="shared" si="102"/>
        <v>0</v>
      </c>
      <c r="AF52" s="19"/>
      <c r="AG52" s="19"/>
      <c r="AH52" s="19">
        <f t="shared" si="103"/>
        <v>0</v>
      </c>
      <c r="AJ52" s="19"/>
      <c r="AK52" s="19"/>
      <c r="AL52" s="19">
        <f t="shared" si="104"/>
        <v>0</v>
      </c>
      <c r="AM52" s="19"/>
      <c r="AN52" s="19"/>
      <c r="AO52" s="19">
        <f t="shared" si="105"/>
        <v>0</v>
      </c>
      <c r="AQ52" s="21">
        <f t="shared" si="11"/>
        <v>22948373</v>
      </c>
      <c r="AR52" s="21">
        <f t="shared" si="11"/>
        <v>26824</v>
      </c>
      <c r="AS52" s="21">
        <f t="shared" si="11"/>
        <v>22975197</v>
      </c>
      <c r="AT52" s="21">
        <f t="shared" si="11"/>
        <v>16423708.439999999</v>
      </c>
      <c r="AU52" s="21">
        <f t="shared" si="11"/>
        <v>16423708.439999999</v>
      </c>
      <c r="AV52" s="21">
        <f t="shared" si="11"/>
        <v>6551488.5600000005</v>
      </c>
      <c r="AW52" s="18"/>
      <c r="AX52" s="21">
        <f t="shared" si="73"/>
        <v>0</v>
      </c>
      <c r="AY52" s="21">
        <f t="shared" si="73"/>
        <v>91183</v>
      </c>
      <c r="AZ52" s="21">
        <f t="shared" si="73"/>
        <v>91183</v>
      </c>
      <c r="BA52" s="21">
        <f t="shared" si="73"/>
        <v>0</v>
      </c>
      <c r="BB52" s="21">
        <f t="shared" si="73"/>
        <v>0</v>
      </c>
      <c r="BC52" s="21">
        <f t="shared" si="73"/>
        <v>91183</v>
      </c>
    </row>
    <row r="53" spans="1:55" x14ac:dyDescent="0.25">
      <c r="A53" s="41"/>
      <c r="B53" s="54"/>
      <c r="C53" s="48"/>
      <c r="D53" s="55">
        <v>15403</v>
      </c>
      <c r="E53" s="56" t="s">
        <v>62</v>
      </c>
      <c r="F53" s="19">
        <f t="shared" si="96"/>
        <v>85940917</v>
      </c>
      <c r="G53" s="19"/>
      <c r="H53" s="19">
        <f t="shared" si="97"/>
        <v>85940917</v>
      </c>
      <c r="I53" s="19">
        <f t="shared" si="98"/>
        <v>61983681.890000001</v>
      </c>
      <c r="J53" s="19">
        <f t="shared" si="98"/>
        <v>61983681.890000001</v>
      </c>
      <c r="K53" s="57">
        <f t="shared" si="99"/>
        <v>23957235.109999999</v>
      </c>
      <c r="M53" s="57">
        <f t="shared" si="19"/>
        <v>0</v>
      </c>
      <c r="O53" s="19">
        <v>83914570</v>
      </c>
      <c r="P53" s="19"/>
      <c r="Q53" s="19">
        <f t="shared" si="100"/>
        <v>83914570</v>
      </c>
      <c r="R53" s="59">
        <v>60585395.200000003</v>
      </c>
      <c r="S53" s="59">
        <v>60585395.200000003</v>
      </c>
      <c r="T53" s="58">
        <f t="shared" si="22"/>
        <v>23329174.799999997</v>
      </c>
      <c r="V53" s="60">
        <v>2026347</v>
      </c>
      <c r="W53" s="60"/>
      <c r="X53" s="39">
        <f t="shared" si="101"/>
        <v>2026347</v>
      </c>
      <c r="Y53" s="59">
        <v>1398286.69</v>
      </c>
      <c r="Z53" s="59">
        <v>1398286.69</v>
      </c>
      <c r="AA53" s="66">
        <f t="shared" si="106"/>
        <v>628060.31000000006</v>
      </c>
      <c r="AC53" s="19"/>
      <c r="AD53" s="19"/>
      <c r="AE53" s="19">
        <f t="shared" si="102"/>
        <v>0</v>
      </c>
      <c r="AF53" s="19"/>
      <c r="AG53" s="19"/>
      <c r="AH53" s="19">
        <f t="shared" si="103"/>
        <v>0</v>
      </c>
      <c r="AJ53" s="19"/>
      <c r="AK53" s="19"/>
      <c r="AL53" s="19">
        <f t="shared" si="104"/>
        <v>0</v>
      </c>
      <c r="AM53" s="19"/>
      <c r="AN53" s="19"/>
      <c r="AO53" s="19">
        <f t="shared" si="105"/>
        <v>0</v>
      </c>
      <c r="AQ53" s="21">
        <f t="shared" si="11"/>
        <v>85940917</v>
      </c>
      <c r="AR53" s="21">
        <f t="shared" si="11"/>
        <v>0</v>
      </c>
      <c r="AS53" s="21">
        <f t="shared" si="11"/>
        <v>85940917</v>
      </c>
      <c r="AT53" s="21">
        <f t="shared" si="11"/>
        <v>61983681.890000001</v>
      </c>
      <c r="AU53" s="21">
        <f t="shared" si="11"/>
        <v>61983681.890000001</v>
      </c>
      <c r="AV53" s="21">
        <f t="shared" si="11"/>
        <v>23957235.109999996</v>
      </c>
      <c r="AW53" s="18"/>
      <c r="AX53" s="21">
        <f t="shared" si="73"/>
        <v>0</v>
      </c>
      <c r="AY53" s="21">
        <f t="shared" si="73"/>
        <v>0</v>
      </c>
      <c r="AZ53" s="21">
        <f t="shared" si="73"/>
        <v>0</v>
      </c>
      <c r="BA53" s="21">
        <f t="shared" si="73"/>
        <v>0</v>
      </c>
      <c r="BB53" s="21">
        <f t="shared" si="73"/>
        <v>0</v>
      </c>
      <c r="BC53" s="21">
        <f t="shared" si="73"/>
        <v>0</v>
      </c>
    </row>
    <row r="54" spans="1:55" x14ac:dyDescent="0.25">
      <c r="A54" s="41"/>
      <c r="B54" s="54"/>
      <c r="C54" s="48"/>
      <c r="D54" s="55">
        <v>15404</v>
      </c>
      <c r="E54" s="56" t="s">
        <v>63</v>
      </c>
      <c r="F54" s="19">
        <f t="shared" si="96"/>
        <v>19935649</v>
      </c>
      <c r="G54" s="19"/>
      <c r="H54" s="19">
        <f t="shared" si="97"/>
        <v>19935649</v>
      </c>
      <c r="I54" s="19">
        <f t="shared" si="98"/>
        <v>9213368.6900000013</v>
      </c>
      <c r="J54" s="19">
        <f t="shared" si="98"/>
        <v>9213368.6900000013</v>
      </c>
      <c r="K54" s="57">
        <f t="shared" si="99"/>
        <v>10722280.309999999</v>
      </c>
      <c r="M54" s="57">
        <f t="shared" si="19"/>
        <v>0</v>
      </c>
      <c r="O54" s="19">
        <v>19455384</v>
      </c>
      <c r="P54" s="19"/>
      <c r="Q54" s="19">
        <f t="shared" si="100"/>
        <v>19455384</v>
      </c>
      <c r="R54" s="59">
        <v>8990898.5600000005</v>
      </c>
      <c r="S54" s="59">
        <v>8990898.5600000005</v>
      </c>
      <c r="T54" s="58">
        <f t="shared" si="22"/>
        <v>10464485.439999999</v>
      </c>
      <c r="V54" s="60">
        <v>480265</v>
      </c>
      <c r="W54" s="60"/>
      <c r="X54" s="39">
        <f t="shared" si="101"/>
        <v>480265</v>
      </c>
      <c r="Y54" s="59">
        <v>222470.13</v>
      </c>
      <c r="Z54" s="59">
        <v>222470.13</v>
      </c>
      <c r="AA54" s="66">
        <f t="shared" si="106"/>
        <v>257794.87</v>
      </c>
      <c r="AC54" s="19"/>
      <c r="AD54" s="19"/>
      <c r="AE54" s="19">
        <f t="shared" si="102"/>
        <v>0</v>
      </c>
      <c r="AF54" s="19"/>
      <c r="AG54" s="19"/>
      <c r="AH54" s="19">
        <f t="shared" si="103"/>
        <v>0</v>
      </c>
      <c r="AJ54" s="19"/>
      <c r="AK54" s="19"/>
      <c r="AL54" s="19">
        <f t="shared" si="104"/>
        <v>0</v>
      </c>
      <c r="AM54" s="19"/>
      <c r="AN54" s="19"/>
      <c r="AO54" s="19">
        <f t="shared" si="105"/>
        <v>0</v>
      </c>
      <c r="AQ54" s="21">
        <f t="shared" si="11"/>
        <v>19935649</v>
      </c>
      <c r="AR54" s="21">
        <f t="shared" si="11"/>
        <v>0</v>
      </c>
      <c r="AS54" s="21">
        <f t="shared" si="11"/>
        <v>19935649</v>
      </c>
      <c r="AT54" s="21">
        <f t="shared" ref="AT54:AV117" si="107">R54+Y54+AF54+AM54</f>
        <v>9213368.6900000013</v>
      </c>
      <c r="AU54" s="21">
        <f t="shared" si="107"/>
        <v>9213368.6900000013</v>
      </c>
      <c r="AV54" s="21">
        <f t="shared" si="107"/>
        <v>10722280.309999999</v>
      </c>
      <c r="AW54" s="18"/>
      <c r="AX54" s="21">
        <f t="shared" si="73"/>
        <v>0</v>
      </c>
      <c r="AY54" s="21">
        <f t="shared" si="73"/>
        <v>0</v>
      </c>
      <c r="AZ54" s="21">
        <f t="shared" si="73"/>
        <v>0</v>
      </c>
      <c r="BA54" s="21">
        <f t="shared" si="73"/>
        <v>0</v>
      </c>
      <c r="BB54" s="21">
        <f t="shared" si="73"/>
        <v>0</v>
      </c>
      <c r="BC54" s="21">
        <f t="shared" si="73"/>
        <v>0</v>
      </c>
    </row>
    <row r="55" spans="1:55" x14ac:dyDescent="0.25">
      <c r="A55" s="41"/>
      <c r="B55" s="54"/>
      <c r="C55" s="48"/>
      <c r="D55" s="55">
        <v>15405</v>
      </c>
      <c r="E55" s="56" t="s">
        <v>64</v>
      </c>
      <c r="F55" s="19">
        <f t="shared" si="96"/>
        <v>6226016</v>
      </c>
      <c r="G55" s="19"/>
      <c r="H55" s="19">
        <f t="shared" si="97"/>
        <v>6226016</v>
      </c>
      <c r="I55" s="19">
        <f t="shared" si="98"/>
        <v>5901403.6200000001</v>
      </c>
      <c r="J55" s="19">
        <f t="shared" si="98"/>
        <v>5901403.6200000001</v>
      </c>
      <c r="K55" s="57">
        <f t="shared" si="99"/>
        <v>324612.37999999989</v>
      </c>
      <c r="M55" s="57">
        <f t="shared" si="19"/>
        <v>0</v>
      </c>
      <c r="O55" s="19">
        <v>6079216</v>
      </c>
      <c r="P55" s="19"/>
      <c r="Q55" s="19">
        <f t="shared" si="100"/>
        <v>6079216</v>
      </c>
      <c r="R55" s="59">
        <v>5763239.6200000001</v>
      </c>
      <c r="S55" s="59">
        <v>5763239.6200000001</v>
      </c>
      <c r="T55" s="58">
        <f t="shared" si="22"/>
        <v>315976.37999999989</v>
      </c>
      <c r="V55" s="60">
        <v>146800</v>
      </c>
      <c r="W55" s="60"/>
      <c r="X55" s="39">
        <f t="shared" si="101"/>
        <v>146800</v>
      </c>
      <c r="Y55" s="59">
        <v>138164</v>
      </c>
      <c r="Z55" s="59">
        <v>138164</v>
      </c>
      <c r="AA55" s="66">
        <f t="shared" si="106"/>
        <v>8636</v>
      </c>
      <c r="AC55" s="19"/>
      <c r="AD55" s="19"/>
      <c r="AE55" s="19">
        <f t="shared" si="102"/>
        <v>0</v>
      </c>
      <c r="AF55" s="19"/>
      <c r="AG55" s="19"/>
      <c r="AH55" s="19">
        <f t="shared" si="103"/>
        <v>0</v>
      </c>
      <c r="AJ55" s="19"/>
      <c r="AK55" s="19"/>
      <c r="AL55" s="19">
        <f t="shared" si="104"/>
        <v>0</v>
      </c>
      <c r="AM55" s="19"/>
      <c r="AN55" s="19"/>
      <c r="AO55" s="19">
        <f t="shared" si="105"/>
        <v>0</v>
      </c>
      <c r="AQ55" s="21">
        <f t="shared" ref="AQ55:AV118" si="108">O55+V55+AC55+AJ55</f>
        <v>6226016</v>
      </c>
      <c r="AR55" s="21">
        <f t="shared" si="108"/>
        <v>0</v>
      </c>
      <c r="AS55" s="21">
        <f t="shared" si="108"/>
        <v>6226016</v>
      </c>
      <c r="AT55" s="21">
        <f t="shared" si="107"/>
        <v>5901403.6200000001</v>
      </c>
      <c r="AU55" s="21">
        <f t="shared" si="107"/>
        <v>5901403.6200000001</v>
      </c>
      <c r="AV55" s="21">
        <f t="shared" si="107"/>
        <v>324612.37999999989</v>
      </c>
      <c r="AW55" s="18"/>
      <c r="AX55" s="21">
        <f t="shared" si="73"/>
        <v>0</v>
      </c>
      <c r="AY55" s="21">
        <f t="shared" si="73"/>
        <v>0</v>
      </c>
      <c r="AZ55" s="21">
        <f t="shared" si="73"/>
        <v>0</v>
      </c>
      <c r="BA55" s="21">
        <f t="shared" si="73"/>
        <v>0</v>
      </c>
      <c r="BB55" s="21">
        <f t="shared" si="73"/>
        <v>0</v>
      </c>
      <c r="BC55" s="21">
        <f t="shared" si="73"/>
        <v>0</v>
      </c>
    </row>
    <row r="56" spans="1:55" x14ac:dyDescent="0.25">
      <c r="A56" s="41"/>
      <c r="B56" s="54"/>
      <c r="C56" s="48"/>
      <c r="D56" s="55">
        <v>15406</v>
      </c>
      <c r="E56" s="56" t="s">
        <v>65</v>
      </c>
      <c r="F56" s="19">
        <f t="shared" si="96"/>
        <v>16152846</v>
      </c>
      <c r="G56" s="19"/>
      <c r="H56" s="19">
        <f t="shared" si="97"/>
        <v>16152846</v>
      </c>
      <c r="I56" s="19">
        <f t="shared" si="98"/>
        <v>11715252.359999999</v>
      </c>
      <c r="J56" s="19">
        <f t="shared" si="98"/>
        <v>11715252.359999999</v>
      </c>
      <c r="K56" s="57">
        <f t="shared" si="99"/>
        <v>4437593.6400000006</v>
      </c>
      <c r="M56" s="57">
        <f t="shared" si="19"/>
        <v>0</v>
      </c>
      <c r="O56" s="19">
        <v>15760928</v>
      </c>
      <c r="P56" s="19"/>
      <c r="Q56" s="19">
        <f t="shared" si="100"/>
        <v>15760928</v>
      </c>
      <c r="R56" s="59">
        <v>11437067.119999999</v>
      </c>
      <c r="S56" s="59">
        <v>11437067.119999999</v>
      </c>
      <c r="T56" s="58">
        <f t="shared" si="22"/>
        <v>4323860.8800000008</v>
      </c>
      <c r="V56" s="60">
        <v>391918</v>
      </c>
      <c r="W56" s="60"/>
      <c r="X56" s="39">
        <f t="shared" si="101"/>
        <v>391918</v>
      </c>
      <c r="Y56" s="59">
        <v>278185.24</v>
      </c>
      <c r="Z56" s="59">
        <v>278185.24</v>
      </c>
      <c r="AA56" s="66">
        <f t="shared" si="106"/>
        <v>113732.76000000001</v>
      </c>
      <c r="AC56" s="19"/>
      <c r="AD56" s="19"/>
      <c r="AE56" s="19">
        <f t="shared" si="102"/>
        <v>0</v>
      </c>
      <c r="AF56" s="19"/>
      <c r="AG56" s="19"/>
      <c r="AH56" s="19">
        <f t="shared" si="103"/>
        <v>0</v>
      </c>
      <c r="AJ56" s="19"/>
      <c r="AK56" s="19"/>
      <c r="AL56" s="19">
        <f t="shared" si="104"/>
        <v>0</v>
      </c>
      <c r="AM56" s="19"/>
      <c r="AN56" s="19"/>
      <c r="AO56" s="19">
        <f t="shared" si="105"/>
        <v>0</v>
      </c>
      <c r="AQ56" s="21">
        <f t="shared" si="108"/>
        <v>16152846</v>
      </c>
      <c r="AR56" s="21">
        <f t="shared" si="108"/>
        <v>0</v>
      </c>
      <c r="AS56" s="21">
        <f t="shared" si="108"/>
        <v>16152846</v>
      </c>
      <c r="AT56" s="21">
        <f t="shared" si="107"/>
        <v>11715252.359999999</v>
      </c>
      <c r="AU56" s="21">
        <f t="shared" si="107"/>
        <v>11715252.359999999</v>
      </c>
      <c r="AV56" s="21">
        <f t="shared" si="107"/>
        <v>4437593.6400000006</v>
      </c>
      <c r="AW56" s="18"/>
      <c r="AX56" s="21">
        <f t="shared" si="73"/>
        <v>0</v>
      </c>
      <c r="AY56" s="21">
        <f t="shared" si="73"/>
        <v>0</v>
      </c>
      <c r="AZ56" s="21">
        <f t="shared" si="73"/>
        <v>0</v>
      </c>
      <c r="BA56" s="21">
        <f t="shared" si="73"/>
        <v>0</v>
      </c>
      <c r="BB56" s="21">
        <f t="shared" si="73"/>
        <v>0</v>
      </c>
      <c r="BC56" s="21">
        <f t="shared" si="73"/>
        <v>0</v>
      </c>
    </row>
    <row r="57" spans="1:55" x14ac:dyDescent="0.25">
      <c r="A57" s="41"/>
      <c r="B57" s="54"/>
      <c r="C57" s="48"/>
      <c r="D57" s="55">
        <v>15412</v>
      </c>
      <c r="E57" s="56" t="s">
        <v>66</v>
      </c>
      <c r="F57" s="19">
        <f t="shared" si="96"/>
        <v>5559243</v>
      </c>
      <c r="G57" s="19"/>
      <c r="H57" s="19">
        <f t="shared" si="97"/>
        <v>5559243</v>
      </c>
      <c r="I57" s="19">
        <f t="shared" si="98"/>
        <v>2795611.7600000002</v>
      </c>
      <c r="J57" s="19">
        <f t="shared" si="98"/>
        <v>2795611.7600000002</v>
      </c>
      <c r="K57" s="57">
        <f t="shared" si="99"/>
        <v>2763631.2399999998</v>
      </c>
      <c r="M57" s="57">
        <f t="shared" si="19"/>
        <v>0</v>
      </c>
      <c r="O57" s="19">
        <v>5342289</v>
      </c>
      <c r="P57" s="19"/>
      <c r="Q57" s="19">
        <f t="shared" si="100"/>
        <v>5342289</v>
      </c>
      <c r="R57" s="59">
        <v>2751433.16</v>
      </c>
      <c r="S57" s="59">
        <v>2751433.16</v>
      </c>
      <c r="T57" s="58">
        <f t="shared" si="22"/>
        <v>2590855.84</v>
      </c>
      <c r="V57" s="60">
        <v>216954</v>
      </c>
      <c r="W57" s="60"/>
      <c r="X57" s="39">
        <f t="shared" si="101"/>
        <v>216954</v>
      </c>
      <c r="Y57" s="59">
        <v>44178.6</v>
      </c>
      <c r="Z57" s="59">
        <v>44178.6</v>
      </c>
      <c r="AA57" s="66">
        <f t="shared" si="106"/>
        <v>172775.4</v>
      </c>
      <c r="AC57" s="19"/>
      <c r="AD57" s="19"/>
      <c r="AE57" s="19">
        <f t="shared" si="102"/>
        <v>0</v>
      </c>
      <c r="AF57" s="19"/>
      <c r="AG57" s="19"/>
      <c r="AH57" s="19">
        <f t="shared" si="103"/>
        <v>0</v>
      </c>
      <c r="AJ57" s="19"/>
      <c r="AK57" s="19"/>
      <c r="AL57" s="19">
        <f t="shared" si="104"/>
        <v>0</v>
      </c>
      <c r="AM57" s="19"/>
      <c r="AN57" s="19"/>
      <c r="AO57" s="19">
        <f t="shared" si="105"/>
        <v>0</v>
      </c>
      <c r="AQ57" s="21">
        <f t="shared" si="108"/>
        <v>5559243</v>
      </c>
      <c r="AR57" s="21">
        <f t="shared" si="108"/>
        <v>0</v>
      </c>
      <c r="AS57" s="21">
        <f t="shared" si="108"/>
        <v>5559243</v>
      </c>
      <c r="AT57" s="21">
        <f t="shared" si="107"/>
        <v>2795611.7600000002</v>
      </c>
      <c r="AU57" s="21">
        <f t="shared" si="107"/>
        <v>2795611.7600000002</v>
      </c>
      <c r="AV57" s="21">
        <f t="shared" si="107"/>
        <v>2763631.2399999998</v>
      </c>
      <c r="AW57" s="18"/>
      <c r="AX57" s="21">
        <f t="shared" si="73"/>
        <v>0</v>
      </c>
      <c r="AY57" s="21">
        <f t="shared" si="73"/>
        <v>0</v>
      </c>
      <c r="AZ57" s="21">
        <f t="shared" si="73"/>
        <v>0</v>
      </c>
      <c r="BA57" s="21">
        <f t="shared" si="73"/>
        <v>0</v>
      </c>
      <c r="BB57" s="21">
        <f t="shared" si="73"/>
        <v>0</v>
      </c>
      <c r="BC57" s="21">
        <f t="shared" si="73"/>
        <v>0</v>
      </c>
    </row>
    <row r="58" spans="1:55" x14ac:dyDescent="0.25">
      <c r="A58" s="41"/>
      <c r="B58" s="48"/>
      <c r="C58" s="49">
        <v>15500</v>
      </c>
      <c r="D58" s="50" t="s">
        <v>67</v>
      </c>
      <c r="E58" s="51"/>
      <c r="F58" s="52">
        <f>SUM(F59)</f>
        <v>0</v>
      </c>
      <c r="G58" s="52">
        <f t="shared" ref="G58:AA58" si="109">SUM(G59)</f>
        <v>0</v>
      </c>
      <c r="H58" s="52">
        <f t="shared" si="109"/>
        <v>0</v>
      </c>
      <c r="I58" s="52">
        <f t="shared" si="109"/>
        <v>0</v>
      </c>
      <c r="J58" s="52">
        <f t="shared" si="109"/>
        <v>0</v>
      </c>
      <c r="K58" s="53">
        <f t="shared" si="109"/>
        <v>0</v>
      </c>
      <c r="L58" s="67">
        <f t="shared" si="109"/>
        <v>0</v>
      </c>
      <c r="M58" s="52">
        <f t="shared" si="109"/>
        <v>0</v>
      </c>
      <c r="N58" s="52">
        <f t="shared" si="109"/>
        <v>0</v>
      </c>
      <c r="O58" s="52">
        <f t="shared" si="109"/>
        <v>0</v>
      </c>
      <c r="P58" s="52">
        <f t="shared" si="109"/>
        <v>0</v>
      </c>
      <c r="Q58" s="52">
        <f t="shared" si="109"/>
        <v>0</v>
      </c>
      <c r="R58" s="52"/>
      <c r="S58" s="52"/>
      <c r="T58" s="52">
        <f t="shared" si="109"/>
        <v>0</v>
      </c>
      <c r="V58" s="52">
        <f t="shared" si="109"/>
        <v>0</v>
      </c>
      <c r="W58" s="61"/>
      <c r="X58" s="52">
        <f t="shared" si="109"/>
        <v>0</v>
      </c>
      <c r="Y58" s="61">
        <v>0</v>
      </c>
      <c r="Z58" s="61">
        <v>0</v>
      </c>
      <c r="AA58" s="52">
        <f t="shared" si="109"/>
        <v>0</v>
      </c>
      <c r="AC58" s="52">
        <f t="shared" ref="AC58:AH58" si="110">SUM(AC59)</f>
        <v>0</v>
      </c>
      <c r="AD58" s="52">
        <f t="shared" si="110"/>
        <v>0</v>
      </c>
      <c r="AE58" s="52">
        <f t="shared" si="110"/>
        <v>0</v>
      </c>
      <c r="AF58" s="52">
        <f t="shared" si="110"/>
        <v>0</v>
      </c>
      <c r="AG58" s="52">
        <f t="shared" si="110"/>
        <v>0</v>
      </c>
      <c r="AH58" s="52">
        <f t="shared" si="110"/>
        <v>0</v>
      </c>
      <c r="AJ58" s="52">
        <f t="shared" ref="AJ58:AO58" si="111">SUM(AJ59)</f>
        <v>0</v>
      </c>
      <c r="AK58" s="52">
        <f t="shared" si="111"/>
        <v>0</v>
      </c>
      <c r="AL58" s="52">
        <f t="shared" si="111"/>
        <v>0</v>
      </c>
      <c r="AM58" s="52">
        <f t="shared" si="111"/>
        <v>0</v>
      </c>
      <c r="AN58" s="52">
        <f t="shared" si="111"/>
        <v>0</v>
      </c>
      <c r="AO58" s="52">
        <f t="shared" si="111"/>
        <v>0</v>
      </c>
      <c r="AQ58" s="21">
        <f t="shared" si="108"/>
        <v>0</v>
      </c>
      <c r="AR58" s="21">
        <f t="shared" si="108"/>
        <v>0</v>
      </c>
      <c r="AS58" s="21">
        <f t="shared" si="108"/>
        <v>0</v>
      </c>
      <c r="AT58" s="21">
        <f t="shared" si="107"/>
        <v>0</v>
      </c>
      <c r="AU58" s="21">
        <f t="shared" si="107"/>
        <v>0</v>
      </c>
      <c r="AV58" s="21">
        <f t="shared" si="107"/>
        <v>0</v>
      </c>
      <c r="AW58" s="18"/>
      <c r="AX58" s="21">
        <f t="shared" si="73"/>
        <v>0</v>
      </c>
      <c r="AY58" s="21">
        <f t="shared" si="73"/>
        <v>0</v>
      </c>
      <c r="AZ58" s="21">
        <f t="shared" si="73"/>
        <v>0</v>
      </c>
      <c r="BA58" s="21">
        <f t="shared" si="73"/>
        <v>0</v>
      </c>
      <c r="BB58" s="21">
        <f t="shared" si="73"/>
        <v>0</v>
      </c>
      <c r="BC58" s="21">
        <f t="shared" si="73"/>
        <v>0</v>
      </c>
    </row>
    <row r="59" spans="1:55" x14ac:dyDescent="0.25">
      <c r="A59" s="41"/>
      <c r="B59" s="54"/>
      <c r="C59" s="48"/>
      <c r="D59" s="55">
        <v>15501</v>
      </c>
      <c r="E59" s="56" t="s">
        <v>68</v>
      </c>
      <c r="F59" s="19">
        <f>O59+V59+AC59+AJ59</f>
        <v>0</v>
      </c>
      <c r="G59" s="19"/>
      <c r="H59" s="19">
        <f>SUM(F59:G59)</f>
        <v>0</v>
      </c>
      <c r="I59" s="19">
        <f>R59+Y59+AF59+AM59</f>
        <v>0</v>
      </c>
      <c r="J59" s="19">
        <f>S59+Z59+AG59+AN59</f>
        <v>0</v>
      </c>
      <c r="K59" s="57">
        <f>H59-I59</f>
        <v>0</v>
      </c>
      <c r="M59" s="57">
        <f>I59-J59</f>
        <v>0</v>
      </c>
      <c r="O59" s="19"/>
      <c r="P59" s="19"/>
      <c r="Q59" s="19">
        <f>O59+P59</f>
        <v>0</v>
      </c>
      <c r="R59" s="19"/>
      <c r="S59" s="19"/>
      <c r="T59" s="58">
        <f t="shared" si="22"/>
        <v>0</v>
      </c>
      <c r="V59" s="60"/>
      <c r="W59" s="60"/>
      <c r="X59" s="65"/>
      <c r="Y59" s="60"/>
      <c r="Z59" s="60"/>
      <c r="AA59" s="39">
        <f>X59-Y59</f>
        <v>0</v>
      </c>
      <c r="AC59" s="19"/>
      <c r="AD59" s="19"/>
      <c r="AE59" s="19">
        <f>SUM(AC59:AD59)</f>
        <v>0</v>
      </c>
      <c r="AF59" s="19"/>
      <c r="AG59" s="19"/>
      <c r="AH59" s="19">
        <f>AE59-AF59</f>
        <v>0</v>
      </c>
      <c r="AJ59" s="19"/>
      <c r="AK59" s="19"/>
      <c r="AL59" s="19">
        <f>SUM(AJ59:AK59)</f>
        <v>0</v>
      </c>
      <c r="AM59" s="19"/>
      <c r="AN59" s="19"/>
      <c r="AO59" s="19">
        <f>AL59-AM59</f>
        <v>0</v>
      </c>
      <c r="AQ59" s="21">
        <f t="shared" si="108"/>
        <v>0</v>
      </c>
      <c r="AR59" s="21">
        <f t="shared" si="108"/>
        <v>0</v>
      </c>
      <c r="AS59" s="21">
        <f t="shared" si="108"/>
        <v>0</v>
      </c>
      <c r="AT59" s="21">
        <f t="shared" si="107"/>
        <v>0</v>
      </c>
      <c r="AU59" s="21">
        <f t="shared" si="107"/>
        <v>0</v>
      </c>
      <c r="AV59" s="21">
        <f t="shared" si="107"/>
        <v>0</v>
      </c>
      <c r="AW59" s="18"/>
      <c r="AX59" s="21">
        <f t="shared" si="73"/>
        <v>0</v>
      </c>
      <c r="AY59" s="21">
        <f t="shared" si="73"/>
        <v>0</v>
      </c>
      <c r="AZ59" s="21">
        <f t="shared" si="73"/>
        <v>0</v>
      </c>
      <c r="BA59" s="21">
        <f t="shared" si="73"/>
        <v>0</v>
      </c>
      <c r="BB59" s="21">
        <f t="shared" si="73"/>
        <v>0</v>
      </c>
      <c r="BC59" s="21">
        <f t="shared" si="73"/>
        <v>0</v>
      </c>
    </row>
    <row r="60" spans="1:55" x14ac:dyDescent="0.25">
      <c r="A60" s="41"/>
      <c r="B60" s="48"/>
      <c r="C60" s="49">
        <v>15900</v>
      </c>
      <c r="D60" s="50" t="s">
        <v>55</v>
      </c>
      <c r="E60" s="51"/>
      <c r="F60" s="52">
        <f>SUM(F61:F63)</f>
        <v>6364220</v>
      </c>
      <c r="G60" s="52">
        <f t="shared" ref="G60:AA60" si="112">SUM(G61:G63)</f>
        <v>0</v>
      </c>
      <c r="H60" s="52">
        <f t="shared" si="112"/>
        <v>6364220</v>
      </c>
      <c r="I60" s="52">
        <f t="shared" si="112"/>
        <v>2382664.4700000002</v>
      </c>
      <c r="J60" s="52">
        <f t="shared" si="112"/>
        <v>2382664.4700000002</v>
      </c>
      <c r="K60" s="53">
        <f t="shared" si="112"/>
        <v>3981555.53</v>
      </c>
      <c r="L60" s="67">
        <f t="shared" si="112"/>
        <v>0</v>
      </c>
      <c r="M60" s="52">
        <f t="shared" si="112"/>
        <v>0</v>
      </c>
      <c r="N60" s="52">
        <f t="shared" si="112"/>
        <v>0</v>
      </c>
      <c r="O60" s="52">
        <f t="shared" si="112"/>
        <v>6364220</v>
      </c>
      <c r="P60" s="52">
        <f t="shared" si="112"/>
        <v>0</v>
      </c>
      <c r="Q60" s="52">
        <f t="shared" si="112"/>
        <v>6364220</v>
      </c>
      <c r="R60" s="52">
        <f t="shared" si="112"/>
        <v>2382664.4700000002</v>
      </c>
      <c r="S60" s="52">
        <f t="shared" si="112"/>
        <v>2382664.4700000002</v>
      </c>
      <c r="T60" s="52">
        <f t="shared" si="112"/>
        <v>3981555.53</v>
      </c>
      <c r="V60" s="52">
        <f t="shared" si="112"/>
        <v>0</v>
      </c>
      <c r="W60" s="61"/>
      <c r="X60" s="52">
        <f t="shared" si="112"/>
        <v>0</v>
      </c>
      <c r="Y60" s="61">
        <f>SUM(Y62:Y63)</f>
        <v>0</v>
      </c>
      <c r="Z60" s="61">
        <f>SUM(Z62:Z63)</f>
        <v>0</v>
      </c>
      <c r="AA60" s="52">
        <f t="shared" si="112"/>
        <v>0</v>
      </c>
      <c r="AC60" s="52">
        <f t="shared" ref="AC60:AH60" si="113">SUM(AC61:AC63)</f>
        <v>0</v>
      </c>
      <c r="AD60" s="52">
        <f t="shared" si="113"/>
        <v>0</v>
      </c>
      <c r="AE60" s="52">
        <f t="shared" si="113"/>
        <v>0</v>
      </c>
      <c r="AF60" s="52">
        <f t="shared" si="113"/>
        <v>0</v>
      </c>
      <c r="AG60" s="52">
        <f t="shared" si="113"/>
        <v>0</v>
      </c>
      <c r="AH60" s="52">
        <f t="shared" si="113"/>
        <v>0</v>
      </c>
      <c r="AJ60" s="52">
        <f t="shared" ref="AJ60:AO60" si="114">SUM(AJ61:AJ63)</f>
        <v>0</v>
      </c>
      <c r="AK60" s="52">
        <f t="shared" si="114"/>
        <v>0</v>
      </c>
      <c r="AL60" s="52">
        <f t="shared" si="114"/>
        <v>0</v>
      </c>
      <c r="AM60" s="52">
        <f t="shared" si="114"/>
        <v>0</v>
      </c>
      <c r="AN60" s="52">
        <f t="shared" si="114"/>
        <v>0</v>
      </c>
      <c r="AO60" s="52">
        <f t="shared" si="114"/>
        <v>0</v>
      </c>
      <c r="AQ60" s="21">
        <f t="shared" si="108"/>
        <v>6364220</v>
      </c>
      <c r="AR60" s="21">
        <f t="shared" si="108"/>
        <v>0</v>
      </c>
      <c r="AS60" s="21">
        <f t="shared" si="108"/>
        <v>6364220</v>
      </c>
      <c r="AT60" s="21">
        <f t="shared" si="107"/>
        <v>2382664.4700000002</v>
      </c>
      <c r="AU60" s="21">
        <f t="shared" si="107"/>
        <v>2382664.4700000002</v>
      </c>
      <c r="AV60" s="21">
        <f t="shared" si="107"/>
        <v>3981555.53</v>
      </c>
      <c r="AW60" s="18"/>
      <c r="AX60" s="21">
        <f t="shared" si="73"/>
        <v>0</v>
      </c>
      <c r="AY60" s="21">
        <f t="shared" si="73"/>
        <v>0</v>
      </c>
      <c r="AZ60" s="21">
        <f t="shared" si="73"/>
        <v>0</v>
      </c>
      <c r="BA60" s="21">
        <f t="shared" si="73"/>
        <v>0</v>
      </c>
      <c r="BB60" s="21">
        <f t="shared" si="73"/>
        <v>0</v>
      </c>
      <c r="BC60" s="21">
        <f t="shared" si="73"/>
        <v>0</v>
      </c>
    </row>
    <row r="61" spans="1:55" x14ac:dyDescent="0.25">
      <c r="A61" s="41"/>
      <c r="B61" s="54"/>
      <c r="C61" s="48"/>
      <c r="D61" s="68">
        <v>15901</v>
      </c>
      <c r="E61" s="69" t="s">
        <v>69</v>
      </c>
      <c r="F61" s="19">
        <f t="shared" ref="F61:F63" si="115">O61+V61+AC61+AJ61</f>
        <v>0</v>
      </c>
      <c r="G61" s="19"/>
      <c r="H61" s="19">
        <f>SUM(F61:G61)</f>
        <v>0</v>
      </c>
      <c r="I61" s="19">
        <f t="shared" ref="I61:J63" si="116">R61+Y61+AF61+AM61</f>
        <v>0</v>
      </c>
      <c r="J61" s="19">
        <f t="shared" si="116"/>
        <v>0</v>
      </c>
      <c r="K61" s="57">
        <f>H61-I61</f>
        <v>0</v>
      </c>
      <c r="M61" s="57">
        <f>I61-J61</f>
        <v>0</v>
      </c>
      <c r="O61" s="19"/>
      <c r="P61" s="19"/>
      <c r="Q61" s="19">
        <f t="shared" ref="Q61:Q66" si="117">O61+P61</f>
        <v>0</v>
      </c>
      <c r="R61" s="19"/>
      <c r="S61" s="19"/>
      <c r="T61" s="58">
        <f t="shared" si="22"/>
        <v>0</v>
      </c>
      <c r="V61" s="60"/>
      <c r="W61" s="60"/>
      <c r="X61" s="39"/>
      <c r="Y61" s="60"/>
      <c r="Z61" s="60"/>
      <c r="AA61" s="39"/>
      <c r="AC61" s="19"/>
      <c r="AD61" s="19"/>
      <c r="AE61" s="19">
        <f>SUM(AC61:AD61)</f>
        <v>0</v>
      </c>
      <c r="AF61" s="19"/>
      <c r="AG61" s="19"/>
      <c r="AH61" s="19">
        <f>AE61-AF61</f>
        <v>0</v>
      </c>
      <c r="AJ61" s="19"/>
      <c r="AK61" s="19"/>
      <c r="AL61" s="19">
        <f>SUM(AJ61:AK61)</f>
        <v>0</v>
      </c>
      <c r="AM61" s="19"/>
      <c r="AN61" s="19"/>
      <c r="AO61" s="19">
        <f>AL61-AM61</f>
        <v>0</v>
      </c>
      <c r="AQ61" s="21">
        <f t="shared" si="108"/>
        <v>0</v>
      </c>
      <c r="AR61" s="21">
        <f t="shared" si="108"/>
        <v>0</v>
      </c>
      <c r="AS61" s="21">
        <f t="shared" si="108"/>
        <v>0</v>
      </c>
      <c r="AT61" s="21">
        <f t="shared" si="107"/>
        <v>0</v>
      </c>
      <c r="AU61" s="21">
        <f t="shared" si="107"/>
        <v>0</v>
      </c>
      <c r="AV61" s="21">
        <f t="shared" si="107"/>
        <v>0</v>
      </c>
      <c r="AW61" s="18"/>
      <c r="AX61" s="21">
        <f t="shared" si="73"/>
        <v>0</v>
      </c>
      <c r="AY61" s="21">
        <f t="shared" si="73"/>
        <v>0</v>
      </c>
      <c r="AZ61" s="21">
        <f t="shared" si="73"/>
        <v>0</v>
      </c>
      <c r="BA61" s="21">
        <f t="shared" si="73"/>
        <v>0</v>
      </c>
      <c r="BB61" s="21">
        <f t="shared" si="73"/>
        <v>0</v>
      </c>
      <c r="BC61" s="21">
        <f t="shared" si="73"/>
        <v>0</v>
      </c>
    </row>
    <row r="62" spans="1:55" ht="30" x14ac:dyDescent="0.25">
      <c r="A62" s="41"/>
      <c r="B62" s="54"/>
      <c r="C62" s="48"/>
      <c r="D62" s="55">
        <v>15913</v>
      </c>
      <c r="E62" s="56" t="s">
        <v>70</v>
      </c>
      <c r="F62" s="19">
        <f t="shared" si="115"/>
        <v>6364220</v>
      </c>
      <c r="G62" s="19"/>
      <c r="H62" s="19">
        <f>SUM(F62:G62)</f>
        <v>6364220</v>
      </c>
      <c r="I62" s="19">
        <f t="shared" si="116"/>
        <v>2382664.4700000002</v>
      </c>
      <c r="J62" s="19">
        <f t="shared" si="116"/>
        <v>2382664.4700000002</v>
      </c>
      <c r="K62" s="57">
        <f>H62-I62</f>
        <v>3981555.53</v>
      </c>
      <c r="M62" s="57">
        <f>I62-J62</f>
        <v>0</v>
      </c>
      <c r="O62" s="19">
        <v>6364220</v>
      </c>
      <c r="P62" s="19"/>
      <c r="Q62" s="19">
        <f t="shared" si="117"/>
        <v>6364220</v>
      </c>
      <c r="R62" s="59">
        <v>2382664.4700000002</v>
      </c>
      <c r="S62" s="59">
        <v>2382664.4700000002</v>
      </c>
      <c r="T62" s="58">
        <f t="shared" si="22"/>
        <v>3981555.53</v>
      </c>
      <c r="V62" s="60"/>
      <c r="W62" s="60"/>
      <c r="X62" s="39">
        <f>V62+W62</f>
        <v>0</v>
      </c>
      <c r="Y62" s="60"/>
      <c r="Z62" s="60"/>
      <c r="AA62" s="39">
        <f>X62-Y62</f>
        <v>0</v>
      </c>
      <c r="AC62" s="19"/>
      <c r="AD62" s="19"/>
      <c r="AE62" s="19">
        <f>SUM(AC62:AD62)</f>
        <v>0</v>
      </c>
      <c r="AF62" s="19"/>
      <c r="AG62" s="19"/>
      <c r="AH62" s="19">
        <f>AE62-AF62</f>
        <v>0</v>
      </c>
      <c r="AJ62" s="19"/>
      <c r="AK62" s="19"/>
      <c r="AL62" s="19">
        <f>SUM(AJ62:AK62)</f>
        <v>0</v>
      </c>
      <c r="AM62" s="19"/>
      <c r="AN62" s="19"/>
      <c r="AO62" s="19">
        <f>AL62-AM62</f>
        <v>0</v>
      </c>
      <c r="AQ62" s="21">
        <f t="shared" si="108"/>
        <v>6364220</v>
      </c>
      <c r="AR62" s="21">
        <f t="shared" si="108"/>
        <v>0</v>
      </c>
      <c r="AS62" s="21">
        <f t="shared" si="108"/>
        <v>6364220</v>
      </c>
      <c r="AT62" s="21">
        <f t="shared" si="107"/>
        <v>2382664.4700000002</v>
      </c>
      <c r="AU62" s="21">
        <f t="shared" si="107"/>
        <v>2382664.4700000002</v>
      </c>
      <c r="AV62" s="21">
        <f t="shared" si="107"/>
        <v>3981555.53</v>
      </c>
      <c r="AW62" s="18"/>
      <c r="AX62" s="21">
        <f t="shared" si="73"/>
        <v>0</v>
      </c>
      <c r="AY62" s="21">
        <f t="shared" si="73"/>
        <v>0</v>
      </c>
      <c r="AZ62" s="21">
        <f t="shared" si="73"/>
        <v>0</v>
      </c>
      <c r="BA62" s="21">
        <f t="shared" si="73"/>
        <v>0</v>
      </c>
      <c r="BB62" s="21">
        <f t="shared" si="73"/>
        <v>0</v>
      </c>
      <c r="BC62" s="21">
        <f t="shared" si="73"/>
        <v>0</v>
      </c>
    </row>
    <row r="63" spans="1:55" x14ac:dyDescent="0.25">
      <c r="A63" s="41"/>
      <c r="B63" s="54"/>
      <c r="C63" s="48"/>
      <c r="D63" s="55">
        <v>15914</v>
      </c>
      <c r="E63" s="56" t="s">
        <v>71</v>
      </c>
      <c r="F63" s="19">
        <f t="shared" si="115"/>
        <v>0</v>
      </c>
      <c r="G63" s="19"/>
      <c r="H63" s="19">
        <f>SUM(F63:G63)</f>
        <v>0</v>
      </c>
      <c r="I63" s="19">
        <f t="shared" si="116"/>
        <v>0</v>
      </c>
      <c r="J63" s="19">
        <f t="shared" si="116"/>
        <v>0</v>
      </c>
      <c r="K63" s="57">
        <f>H63-I63</f>
        <v>0</v>
      </c>
      <c r="M63" s="57">
        <f>I63-J63</f>
        <v>0</v>
      </c>
      <c r="O63" s="19"/>
      <c r="P63" s="19"/>
      <c r="Q63" s="19">
        <f t="shared" si="117"/>
        <v>0</v>
      </c>
      <c r="R63" s="19"/>
      <c r="S63" s="19"/>
      <c r="T63" s="58">
        <f t="shared" si="22"/>
        <v>0</v>
      </c>
      <c r="V63" s="60"/>
      <c r="W63" s="60"/>
      <c r="X63" s="39">
        <f>V63+W63</f>
        <v>0</v>
      </c>
      <c r="Y63" s="60"/>
      <c r="Z63" s="60"/>
      <c r="AA63" s="39">
        <f>X63-Y63</f>
        <v>0</v>
      </c>
      <c r="AC63" s="19"/>
      <c r="AD63" s="19"/>
      <c r="AE63" s="19">
        <f>SUM(AC63:AD63)</f>
        <v>0</v>
      </c>
      <c r="AF63" s="19"/>
      <c r="AG63" s="19"/>
      <c r="AH63" s="19">
        <f>AE63-AF63</f>
        <v>0</v>
      </c>
      <c r="AJ63" s="19"/>
      <c r="AK63" s="19"/>
      <c r="AL63" s="19">
        <f>SUM(AJ63:AK63)</f>
        <v>0</v>
      </c>
      <c r="AM63" s="19"/>
      <c r="AN63" s="19"/>
      <c r="AO63" s="19">
        <f>AL63-AM63</f>
        <v>0</v>
      </c>
      <c r="AQ63" s="21">
        <f t="shared" si="108"/>
        <v>0</v>
      </c>
      <c r="AR63" s="21">
        <f t="shared" si="108"/>
        <v>0</v>
      </c>
      <c r="AS63" s="21">
        <f t="shared" si="108"/>
        <v>0</v>
      </c>
      <c r="AT63" s="21">
        <f t="shared" si="107"/>
        <v>0</v>
      </c>
      <c r="AU63" s="21">
        <f t="shared" si="107"/>
        <v>0</v>
      </c>
      <c r="AV63" s="21">
        <f t="shared" si="107"/>
        <v>0</v>
      </c>
      <c r="AW63" s="18"/>
      <c r="AX63" s="21">
        <f t="shared" si="73"/>
        <v>0</v>
      </c>
      <c r="AY63" s="21">
        <f t="shared" si="73"/>
        <v>0</v>
      </c>
      <c r="AZ63" s="21">
        <f t="shared" si="73"/>
        <v>0</v>
      </c>
      <c r="BA63" s="21">
        <f t="shared" si="73"/>
        <v>0</v>
      </c>
      <c r="BB63" s="21">
        <f t="shared" si="73"/>
        <v>0</v>
      </c>
      <c r="BC63" s="21">
        <f t="shared" si="73"/>
        <v>0</v>
      </c>
    </row>
    <row r="64" spans="1:55" x14ac:dyDescent="0.25">
      <c r="A64" s="41"/>
      <c r="B64" s="42">
        <v>16000</v>
      </c>
      <c r="C64" s="43" t="s">
        <v>72</v>
      </c>
      <c r="D64" s="44"/>
      <c r="E64" s="45"/>
      <c r="F64" s="46">
        <f>SUM(F65)</f>
        <v>12549802</v>
      </c>
      <c r="G64" s="46">
        <f t="shared" ref="G64:AA65" si="118">SUM(G65)</f>
        <v>-11711181</v>
      </c>
      <c r="H64" s="46">
        <f t="shared" si="118"/>
        <v>838621</v>
      </c>
      <c r="I64" s="46">
        <f t="shared" si="118"/>
        <v>0</v>
      </c>
      <c r="J64" s="46">
        <f t="shared" si="118"/>
        <v>0</v>
      </c>
      <c r="K64" s="47">
        <f t="shared" si="118"/>
        <v>838621</v>
      </c>
      <c r="L64" s="70">
        <f t="shared" si="118"/>
        <v>0</v>
      </c>
      <c r="M64" s="46">
        <f t="shared" si="118"/>
        <v>0</v>
      </c>
      <c r="N64" s="46">
        <f t="shared" si="118"/>
        <v>0</v>
      </c>
      <c r="O64" s="46">
        <f t="shared" si="118"/>
        <v>11609956</v>
      </c>
      <c r="P64" s="46">
        <f t="shared" si="118"/>
        <v>-11609956</v>
      </c>
      <c r="Q64" s="46">
        <f t="shared" si="118"/>
        <v>0</v>
      </c>
      <c r="R64" s="46">
        <f t="shared" si="118"/>
        <v>0</v>
      </c>
      <c r="S64" s="46">
        <f t="shared" si="118"/>
        <v>0</v>
      </c>
      <c r="T64" s="46">
        <f t="shared" si="118"/>
        <v>0</v>
      </c>
      <c r="V64" s="46">
        <f t="shared" si="118"/>
        <v>939846</v>
      </c>
      <c r="W64" s="62">
        <f t="shared" si="118"/>
        <v>-101225</v>
      </c>
      <c r="X64" s="46">
        <f t="shared" si="118"/>
        <v>838621</v>
      </c>
      <c r="Y64" s="62">
        <f t="shared" si="118"/>
        <v>0</v>
      </c>
      <c r="Z64" s="62">
        <f t="shared" si="118"/>
        <v>0</v>
      </c>
      <c r="AA64" s="46">
        <f t="shared" si="118"/>
        <v>838621</v>
      </c>
      <c r="AC64" s="46">
        <f t="shared" ref="AC64:AH65" si="119">SUM(AC65)</f>
        <v>0</v>
      </c>
      <c r="AD64" s="46">
        <f t="shared" si="119"/>
        <v>0</v>
      </c>
      <c r="AE64" s="46">
        <f t="shared" si="119"/>
        <v>0</v>
      </c>
      <c r="AF64" s="46">
        <f t="shared" si="119"/>
        <v>0</v>
      </c>
      <c r="AG64" s="46">
        <f t="shared" si="119"/>
        <v>0</v>
      </c>
      <c r="AH64" s="46">
        <f t="shared" si="119"/>
        <v>0</v>
      </c>
      <c r="AJ64" s="46">
        <f t="shared" ref="AJ64:AO65" si="120">SUM(AJ65)</f>
        <v>0</v>
      </c>
      <c r="AK64" s="46">
        <f t="shared" si="120"/>
        <v>0</v>
      </c>
      <c r="AL64" s="46">
        <f t="shared" si="120"/>
        <v>0</v>
      </c>
      <c r="AM64" s="46">
        <f t="shared" si="120"/>
        <v>0</v>
      </c>
      <c r="AN64" s="46">
        <f t="shared" si="120"/>
        <v>0</v>
      </c>
      <c r="AO64" s="46">
        <f t="shared" si="120"/>
        <v>0</v>
      </c>
      <c r="AQ64" s="21">
        <f t="shared" si="108"/>
        <v>12549802</v>
      </c>
      <c r="AR64" s="21">
        <f t="shared" si="108"/>
        <v>-11711181</v>
      </c>
      <c r="AS64" s="21">
        <f t="shared" si="108"/>
        <v>838621</v>
      </c>
      <c r="AT64" s="21">
        <f t="shared" si="107"/>
        <v>0</v>
      </c>
      <c r="AU64" s="21">
        <f t="shared" si="107"/>
        <v>0</v>
      </c>
      <c r="AV64" s="21">
        <f t="shared" si="107"/>
        <v>838621</v>
      </c>
      <c r="AW64" s="18"/>
      <c r="AX64" s="21">
        <f t="shared" si="73"/>
        <v>0</v>
      </c>
      <c r="AY64" s="21">
        <f t="shared" si="73"/>
        <v>0</v>
      </c>
      <c r="AZ64" s="21">
        <f t="shared" si="73"/>
        <v>0</v>
      </c>
      <c r="BA64" s="21">
        <f t="shared" si="73"/>
        <v>0</v>
      </c>
      <c r="BB64" s="21">
        <f t="shared" si="73"/>
        <v>0</v>
      </c>
      <c r="BC64" s="21">
        <f t="shared" si="73"/>
        <v>0</v>
      </c>
    </row>
    <row r="65" spans="1:55" x14ac:dyDescent="0.25">
      <c r="A65" s="41"/>
      <c r="B65" s="48"/>
      <c r="C65" s="49">
        <v>16100</v>
      </c>
      <c r="D65" s="50" t="s">
        <v>73</v>
      </c>
      <c r="E65" s="51"/>
      <c r="F65" s="52">
        <f>SUM(F66)</f>
        <v>12549802</v>
      </c>
      <c r="G65" s="52">
        <f t="shared" si="118"/>
        <v>-11711181</v>
      </c>
      <c r="H65" s="52">
        <f t="shared" si="118"/>
        <v>838621</v>
      </c>
      <c r="I65" s="52">
        <f t="shared" si="118"/>
        <v>0</v>
      </c>
      <c r="J65" s="52">
        <f t="shared" si="118"/>
        <v>0</v>
      </c>
      <c r="K65" s="53">
        <f t="shared" si="118"/>
        <v>838621</v>
      </c>
      <c r="L65" s="67">
        <f t="shared" si="118"/>
        <v>0</v>
      </c>
      <c r="M65" s="52">
        <f t="shared" si="118"/>
        <v>0</v>
      </c>
      <c r="N65" s="52">
        <f t="shared" si="118"/>
        <v>0</v>
      </c>
      <c r="O65" s="52">
        <f t="shared" si="118"/>
        <v>11609956</v>
      </c>
      <c r="P65" s="52">
        <f t="shared" si="118"/>
        <v>-11609956</v>
      </c>
      <c r="Q65" s="52">
        <f t="shared" si="118"/>
        <v>0</v>
      </c>
      <c r="R65" s="52">
        <f t="shared" si="118"/>
        <v>0</v>
      </c>
      <c r="S65" s="52">
        <f t="shared" si="118"/>
        <v>0</v>
      </c>
      <c r="T65" s="52">
        <f t="shared" si="118"/>
        <v>0</v>
      </c>
      <c r="V65" s="52">
        <f t="shared" si="118"/>
        <v>939846</v>
      </c>
      <c r="W65" s="61">
        <f t="shared" si="118"/>
        <v>-101225</v>
      </c>
      <c r="X65" s="52">
        <f t="shared" si="118"/>
        <v>838621</v>
      </c>
      <c r="Y65" s="61">
        <f t="shared" si="118"/>
        <v>0</v>
      </c>
      <c r="Z65" s="61">
        <f t="shared" si="118"/>
        <v>0</v>
      </c>
      <c r="AA65" s="52">
        <f t="shared" si="118"/>
        <v>838621</v>
      </c>
      <c r="AC65" s="52">
        <f t="shared" si="119"/>
        <v>0</v>
      </c>
      <c r="AD65" s="52">
        <f t="shared" si="119"/>
        <v>0</v>
      </c>
      <c r="AE65" s="52">
        <f t="shared" si="119"/>
        <v>0</v>
      </c>
      <c r="AF65" s="52">
        <f t="shared" si="119"/>
        <v>0</v>
      </c>
      <c r="AG65" s="52">
        <f t="shared" si="119"/>
        <v>0</v>
      </c>
      <c r="AH65" s="52">
        <f t="shared" si="119"/>
        <v>0</v>
      </c>
      <c r="AJ65" s="52">
        <f t="shared" si="120"/>
        <v>0</v>
      </c>
      <c r="AK65" s="52">
        <f t="shared" si="120"/>
        <v>0</v>
      </c>
      <c r="AL65" s="52">
        <f t="shared" si="120"/>
        <v>0</v>
      </c>
      <c r="AM65" s="52">
        <f t="shared" si="120"/>
        <v>0</v>
      </c>
      <c r="AN65" s="52">
        <f t="shared" si="120"/>
        <v>0</v>
      </c>
      <c r="AO65" s="52">
        <f t="shared" si="120"/>
        <v>0</v>
      </c>
      <c r="AQ65" s="21">
        <f t="shared" si="108"/>
        <v>12549802</v>
      </c>
      <c r="AR65" s="21">
        <f t="shared" si="108"/>
        <v>-11711181</v>
      </c>
      <c r="AS65" s="21">
        <f t="shared" si="108"/>
        <v>838621</v>
      </c>
      <c r="AT65" s="21">
        <f t="shared" si="107"/>
        <v>0</v>
      </c>
      <c r="AU65" s="21">
        <f t="shared" si="107"/>
        <v>0</v>
      </c>
      <c r="AV65" s="21">
        <f t="shared" si="107"/>
        <v>838621</v>
      </c>
      <c r="AW65" s="18"/>
      <c r="AX65" s="21">
        <f t="shared" si="73"/>
        <v>0</v>
      </c>
      <c r="AY65" s="21">
        <f t="shared" si="73"/>
        <v>0</v>
      </c>
      <c r="AZ65" s="21">
        <f t="shared" si="73"/>
        <v>0</v>
      </c>
      <c r="BA65" s="21">
        <f t="shared" si="73"/>
        <v>0</v>
      </c>
      <c r="BB65" s="21">
        <f t="shared" si="73"/>
        <v>0</v>
      </c>
      <c r="BC65" s="21">
        <f t="shared" si="73"/>
        <v>0</v>
      </c>
    </row>
    <row r="66" spans="1:55" ht="30" x14ac:dyDescent="0.25">
      <c r="A66" s="41"/>
      <c r="B66" s="54"/>
      <c r="C66" s="48"/>
      <c r="D66" s="55">
        <v>16101</v>
      </c>
      <c r="E66" s="56" t="s">
        <v>74</v>
      </c>
      <c r="F66" s="19">
        <f>O66+V66+AC66+AJ66</f>
        <v>12549802</v>
      </c>
      <c r="G66" s="19">
        <v>-11711181</v>
      </c>
      <c r="H66" s="19">
        <f>SUM(F66:G66)</f>
        <v>838621</v>
      </c>
      <c r="I66" s="19">
        <f>R66+Y66+AF66+AM66</f>
        <v>0</v>
      </c>
      <c r="J66" s="19">
        <f>S66+Z66+AG66+AN66</f>
        <v>0</v>
      </c>
      <c r="K66" s="57">
        <f>H66-I66</f>
        <v>838621</v>
      </c>
      <c r="M66" s="57">
        <f>I66-J66</f>
        <v>0</v>
      </c>
      <c r="O66" s="19">
        <v>11609956</v>
      </c>
      <c r="P66" s="19">
        <v>-11609956</v>
      </c>
      <c r="Q66" s="19">
        <f t="shared" si="117"/>
        <v>0</v>
      </c>
      <c r="R66" s="19"/>
      <c r="S66" s="19"/>
      <c r="T66" s="58">
        <f t="shared" si="22"/>
        <v>0</v>
      </c>
      <c r="V66" s="60">
        <v>939846</v>
      </c>
      <c r="W66" s="60">
        <v>-101225</v>
      </c>
      <c r="X66" s="39">
        <f>V66+W66</f>
        <v>838621</v>
      </c>
      <c r="Y66" s="60"/>
      <c r="Z66" s="60"/>
      <c r="AA66" s="39">
        <f>X66-Y66</f>
        <v>838621</v>
      </c>
      <c r="AC66" s="19"/>
      <c r="AD66" s="19"/>
      <c r="AE66" s="19">
        <f>SUM(AC66:AD66)</f>
        <v>0</v>
      </c>
      <c r="AF66" s="19"/>
      <c r="AG66" s="19"/>
      <c r="AH66" s="19">
        <f>AE66-AF66</f>
        <v>0</v>
      </c>
      <c r="AJ66" s="19"/>
      <c r="AK66" s="19"/>
      <c r="AL66" s="19">
        <f>SUM(AJ66:AK66)</f>
        <v>0</v>
      </c>
      <c r="AM66" s="19"/>
      <c r="AN66" s="19"/>
      <c r="AO66" s="19">
        <f>AL66-AM66</f>
        <v>0</v>
      </c>
      <c r="AQ66" s="21">
        <f t="shared" si="108"/>
        <v>12549802</v>
      </c>
      <c r="AR66" s="21">
        <f t="shared" si="108"/>
        <v>-11711181</v>
      </c>
      <c r="AS66" s="21">
        <f t="shared" si="108"/>
        <v>838621</v>
      </c>
      <c r="AT66" s="21">
        <f t="shared" si="107"/>
        <v>0</v>
      </c>
      <c r="AU66" s="21">
        <f t="shared" si="107"/>
        <v>0</v>
      </c>
      <c r="AV66" s="21">
        <f t="shared" si="107"/>
        <v>838621</v>
      </c>
      <c r="AW66" s="18"/>
      <c r="AX66" s="21">
        <f t="shared" si="73"/>
        <v>0</v>
      </c>
      <c r="AY66" s="21">
        <f t="shared" si="73"/>
        <v>0</v>
      </c>
      <c r="AZ66" s="21">
        <f t="shared" si="73"/>
        <v>0</v>
      </c>
      <c r="BA66" s="21">
        <f t="shared" si="73"/>
        <v>0</v>
      </c>
      <c r="BB66" s="21">
        <f t="shared" si="73"/>
        <v>0</v>
      </c>
      <c r="BC66" s="21">
        <f t="shared" si="73"/>
        <v>0</v>
      </c>
    </row>
    <row r="67" spans="1:55" x14ac:dyDescent="0.25">
      <c r="A67" s="41"/>
      <c r="B67" s="42">
        <v>17000</v>
      </c>
      <c r="C67" s="43" t="s">
        <v>75</v>
      </c>
      <c r="D67" s="44"/>
      <c r="E67" s="45"/>
      <c r="F67" s="46">
        <f>SUM(F68)</f>
        <v>36421089</v>
      </c>
      <c r="G67" s="46">
        <f t="shared" ref="G67:AA68" si="121">SUM(G68)</f>
        <v>0</v>
      </c>
      <c r="H67" s="46">
        <f t="shared" si="121"/>
        <v>36421089</v>
      </c>
      <c r="I67" s="46">
        <f t="shared" si="121"/>
        <v>20647942.189999998</v>
      </c>
      <c r="J67" s="46">
        <f t="shared" si="121"/>
        <v>20647942.189999998</v>
      </c>
      <c r="K67" s="47">
        <f t="shared" si="121"/>
        <v>15773146.810000002</v>
      </c>
      <c r="L67" s="70">
        <f t="shared" si="121"/>
        <v>0</v>
      </c>
      <c r="M67" s="46">
        <f t="shared" si="121"/>
        <v>0</v>
      </c>
      <c r="N67" s="46">
        <f t="shared" si="121"/>
        <v>0</v>
      </c>
      <c r="O67" s="46">
        <f t="shared" si="121"/>
        <v>9016800</v>
      </c>
      <c r="P67" s="46">
        <f t="shared" si="121"/>
        <v>0</v>
      </c>
      <c r="Q67" s="46">
        <f t="shared" si="121"/>
        <v>9016800</v>
      </c>
      <c r="R67" s="46">
        <f t="shared" si="121"/>
        <v>7971500</v>
      </c>
      <c r="S67" s="46">
        <f t="shared" si="121"/>
        <v>7971500</v>
      </c>
      <c r="T67" s="46">
        <f t="shared" si="121"/>
        <v>1045300</v>
      </c>
      <c r="V67" s="46">
        <f t="shared" si="121"/>
        <v>27404289</v>
      </c>
      <c r="W67" s="62">
        <f t="shared" si="121"/>
        <v>0</v>
      </c>
      <c r="X67" s="46">
        <f t="shared" si="121"/>
        <v>27404289</v>
      </c>
      <c r="Y67" s="62">
        <f t="shared" si="121"/>
        <v>12676442.189999999</v>
      </c>
      <c r="Z67" s="62">
        <f t="shared" si="121"/>
        <v>12676442.189999999</v>
      </c>
      <c r="AA67" s="46">
        <f t="shared" si="121"/>
        <v>14727846.810000001</v>
      </c>
      <c r="AC67" s="46">
        <f t="shared" ref="AC67:AH68" si="122">SUM(AC68)</f>
        <v>0</v>
      </c>
      <c r="AD67" s="46">
        <f t="shared" si="122"/>
        <v>0</v>
      </c>
      <c r="AE67" s="46">
        <f t="shared" si="122"/>
        <v>0</v>
      </c>
      <c r="AF67" s="46">
        <f t="shared" si="122"/>
        <v>0</v>
      </c>
      <c r="AG67" s="46">
        <f t="shared" si="122"/>
        <v>0</v>
      </c>
      <c r="AH67" s="46">
        <f t="shared" si="122"/>
        <v>0</v>
      </c>
      <c r="AJ67" s="46">
        <f t="shared" ref="AJ67:AO68" si="123">SUM(AJ68)</f>
        <v>0</v>
      </c>
      <c r="AK67" s="46">
        <f t="shared" si="123"/>
        <v>0</v>
      </c>
      <c r="AL67" s="46">
        <f t="shared" si="123"/>
        <v>0</v>
      </c>
      <c r="AM67" s="46">
        <f t="shared" si="123"/>
        <v>0</v>
      </c>
      <c r="AN67" s="46">
        <f t="shared" si="123"/>
        <v>0</v>
      </c>
      <c r="AO67" s="46">
        <f t="shared" si="123"/>
        <v>0</v>
      </c>
      <c r="AQ67" s="21">
        <f t="shared" si="108"/>
        <v>36421089</v>
      </c>
      <c r="AR67" s="21">
        <f t="shared" si="108"/>
        <v>0</v>
      </c>
      <c r="AS67" s="21">
        <f t="shared" si="108"/>
        <v>36421089</v>
      </c>
      <c r="AT67" s="21">
        <f t="shared" si="107"/>
        <v>20647942.189999998</v>
      </c>
      <c r="AU67" s="21">
        <f t="shared" si="107"/>
        <v>20647942.189999998</v>
      </c>
      <c r="AV67" s="21">
        <f t="shared" si="107"/>
        <v>15773146.810000001</v>
      </c>
      <c r="AW67" s="18"/>
      <c r="AX67" s="21">
        <f t="shared" si="73"/>
        <v>0</v>
      </c>
      <c r="AY67" s="21">
        <f t="shared" si="73"/>
        <v>0</v>
      </c>
      <c r="AZ67" s="21">
        <f t="shared" si="73"/>
        <v>0</v>
      </c>
      <c r="BA67" s="21">
        <f t="shared" si="73"/>
        <v>0</v>
      </c>
      <c r="BB67" s="21">
        <f t="shared" si="73"/>
        <v>0</v>
      </c>
      <c r="BC67" s="21">
        <f t="shared" si="73"/>
        <v>0</v>
      </c>
    </row>
    <row r="68" spans="1:55" x14ac:dyDescent="0.25">
      <c r="A68" s="41"/>
      <c r="B68" s="48"/>
      <c r="C68" s="49">
        <v>17100</v>
      </c>
      <c r="D68" s="50" t="s">
        <v>76</v>
      </c>
      <c r="E68" s="51"/>
      <c r="F68" s="52">
        <f>SUM(F69)</f>
        <v>36421089</v>
      </c>
      <c r="G68" s="52">
        <f t="shared" si="121"/>
        <v>0</v>
      </c>
      <c r="H68" s="52">
        <f t="shared" si="121"/>
        <v>36421089</v>
      </c>
      <c r="I68" s="52">
        <f t="shared" si="121"/>
        <v>20647942.189999998</v>
      </c>
      <c r="J68" s="52">
        <f t="shared" si="121"/>
        <v>20647942.189999998</v>
      </c>
      <c r="K68" s="53">
        <f t="shared" si="121"/>
        <v>15773146.810000002</v>
      </c>
      <c r="L68" s="67">
        <f t="shared" si="121"/>
        <v>0</v>
      </c>
      <c r="M68" s="52">
        <f t="shared" si="121"/>
        <v>0</v>
      </c>
      <c r="N68" s="52">
        <f t="shared" si="121"/>
        <v>0</v>
      </c>
      <c r="O68" s="52">
        <f t="shared" si="121"/>
        <v>9016800</v>
      </c>
      <c r="P68" s="52">
        <f t="shared" si="121"/>
        <v>0</v>
      </c>
      <c r="Q68" s="52">
        <f t="shared" si="121"/>
        <v>9016800</v>
      </c>
      <c r="R68" s="52">
        <f t="shared" si="121"/>
        <v>7971500</v>
      </c>
      <c r="S68" s="52">
        <f t="shared" si="121"/>
        <v>7971500</v>
      </c>
      <c r="T68" s="52">
        <f t="shared" si="121"/>
        <v>1045300</v>
      </c>
      <c r="V68" s="52">
        <f t="shared" si="121"/>
        <v>27404289</v>
      </c>
      <c r="W68" s="61">
        <f t="shared" si="121"/>
        <v>0</v>
      </c>
      <c r="X68" s="52">
        <f t="shared" si="121"/>
        <v>27404289</v>
      </c>
      <c r="Y68" s="61">
        <f t="shared" si="121"/>
        <v>12676442.189999999</v>
      </c>
      <c r="Z68" s="61">
        <f t="shared" si="121"/>
        <v>12676442.189999999</v>
      </c>
      <c r="AA68" s="52">
        <f t="shared" si="121"/>
        <v>14727846.810000001</v>
      </c>
      <c r="AC68" s="52">
        <f t="shared" si="122"/>
        <v>0</v>
      </c>
      <c r="AD68" s="52">
        <f t="shared" si="122"/>
        <v>0</v>
      </c>
      <c r="AE68" s="52">
        <f t="shared" si="122"/>
        <v>0</v>
      </c>
      <c r="AF68" s="52">
        <f t="shared" si="122"/>
        <v>0</v>
      </c>
      <c r="AG68" s="52">
        <f t="shared" si="122"/>
        <v>0</v>
      </c>
      <c r="AH68" s="52">
        <f t="shared" si="122"/>
        <v>0</v>
      </c>
      <c r="AJ68" s="52">
        <f t="shared" si="123"/>
        <v>0</v>
      </c>
      <c r="AK68" s="52">
        <f t="shared" si="123"/>
        <v>0</v>
      </c>
      <c r="AL68" s="52">
        <f t="shared" si="123"/>
        <v>0</v>
      </c>
      <c r="AM68" s="52">
        <f t="shared" si="123"/>
        <v>0</v>
      </c>
      <c r="AN68" s="52">
        <f t="shared" si="123"/>
        <v>0</v>
      </c>
      <c r="AO68" s="52">
        <f t="shared" si="123"/>
        <v>0</v>
      </c>
      <c r="AQ68" s="21">
        <f t="shared" si="108"/>
        <v>36421089</v>
      </c>
      <c r="AR68" s="21">
        <f t="shared" si="108"/>
        <v>0</v>
      </c>
      <c r="AS68" s="21">
        <f t="shared" si="108"/>
        <v>36421089</v>
      </c>
      <c r="AT68" s="21">
        <f t="shared" si="107"/>
        <v>20647942.189999998</v>
      </c>
      <c r="AU68" s="21">
        <f t="shared" si="107"/>
        <v>20647942.189999998</v>
      </c>
      <c r="AV68" s="21">
        <f t="shared" si="107"/>
        <v>15773146.810000001</v>
      </c>
      <c r="AW68" s="18"/>
      <c r="AX68" s="21">
        <f t="shared" si="73"/>
        <v>0</v>
      </c>
      <c r="AY68" s="21">
        <f t="shared" si="73"/>
        <v>0</v>
      </c>
      <c r="AZ68" s="21">
        <f t="shared" si="73"/>
        <v>0</v>
      </c>
      <c r="BA68" s="21">
        <f t="shared" si="73"/>
        <v>0</v>
      </c>
      <c r="BB68" s="21">
        <f t="shared" si="73"/>
        <v>0</v>
      </c>
      <c r="BC68" s="21">
        <f t="shared" si="73"/>
        <v>0</v>
      </c>
    </row>
    <row r="69" spans="1:55" x14ac:dyDescent="0.25">
      <c r="A69" s="41"/>
      <c r="B69" s="54"/>
      <c r="C69" s="48"/>
      <c r="D69" s="55">
        <v>17101</v>
      </c>
      <c r="E69" s="56" t="s">
        <v>77</v>
      </c>
      <c r="F69" s="19">
        <f>O69+V69+AC69+AJ69</f>
        <v>36421089</v>
      </c>
      <c r="G69" s="19"/>
      <c r="H69" s="19">
        <f>SUM(F69:G69)</f>
        <v>36421089</v>
      </c>
      <c r="I69" s="19">
        <f>R69+Y69+AF69+AM69</f>
        <v>20647942.189999998</v>
      </c>
      <c r="J69" s="19">
        <f>S69+Z69+AG69+AN69</f>
        <v>20647942.189999998</v>
      </c>
      <c r="K69" s="57">
        <f>H69-I69</f>
        <v>15773146.810000002</v>
      </c>
      <c r="M69" s="57">
        <f t="shared" ref="M69:M132" si="124">I69-J69</f>
        <v>0</v>
      </c>
      <c r="O69" s="19">
        <v>9016800</v>
      </c>
      <c r="P69" s="19"/>
      <c r="Q69" s="19">
        <f>O69+P69</f>
        <v>9016800</v>
      </c>
      <c r="R69" s="59">
        <v>7971500</v>
      </c>
      <c r="S69" s="59">
        <v>7971500</v>
      </c>
      <c r="T69" s="58">
        <f t="shared" si="22"/>
        <v>1045300</v>
      </c>
      <c r="V69" s="60">
        <v>27404289</v>
      </c>
      <c r="W69" s="60">
        <v>0</v>
      </c>
      <c r="X69" s="39">
        <f>V69+W69</f>
        <v>27404289</v>
      </c>
      <c r="Y69" s="59">
        <v>12676442.189999999</v>
      </c>
      <c r="Z69" s="59">
        <v>12676442.189999999</v>
      </c>
      <c r="AA69" s="66">
        <f>X69-Y69</f>
        <v>14727846.810000001</v>
      </c>
      <c r="AC69" s="19"/>
      <c r="AD69" s="19"/>
      <c r="AE69" s="19">
        <f>SUM(AC69:AD69)</f>
        <v>0</v>
      </c>
      <c r="AF69" s="19"/>
      <c r="AG69" s="19"/>
      <c r="AH69" s="19">
        <f>AE69-AF69</f>
        <v>0</v>
      </c>
      <c r="AJ69" s="19"/>
      <c r="AK69" s="19"/>
      <c r="AL69" s="19">
        <f>SUM(AJ69:AK69)</f>
        <v>0</v>
      </c>
      <c r="AM69" s="19"/>
      <c r="AN69" s="19"/>
      <c r="AO69" s="19">
        <f>AL69-AM69</f>
        <v>0</v>
      </c>
      <c r="AQ69" s="21">
        <f t="shared" si="108"/>
        <v>36421089</v>
      </c>
      <c r="AR69" s="21">
        <f t="shared" si="108"/>
        <v>0</v>
      </c>
      <c r="AS69" s="21">
        <f t="shared" si="108"/>
        <v>36421089</v>
      </c>
      <c r="AT69" s="21">
        <f t="shared" si="107"/>
        <v>20647942.189999998</v>
      </c>
      <c r="AU69" s="21">
        <f t="shared" si="107"/>
        <v>20647942.189999998</v>
      </c>
      <c r="AV69" s="21">
        <f t="shared" si="107"/>
        <v>15773146.810000001</v>
      </c>
      <c r="AW69" s="18"/>
      <c r="AX69" s="21">
        <f t="shared" si="73"/>
        <v>0</v>
      </c>
      <c r="AY69" s="21">
        <f t="shared" si="73"/>
        <v>0</v>
      </c>
      <c r="AZ69" s="21">
        <f t="shared" si="73"/>
        <v>0</v>
      </c>
      <c r="BA69" s="21">
        <f t="shared" si="73"/>
        <v>0</v>
      </c>
      <c r="BB69" s="21">
        <f t="shared" si="73"/>
        <v>0</v>
      </c>
      <c r="BC69" s="21">
        <f t="shared" si="73"/>
        <v>0</v>
      </c>
    </row>
    <row r="70" spans="1:55" x14ac:dyDescent="0.25">
      <c r="A70" s="41"/>
      <c r="B70" s="54"/>
      <c r="C70" s="48"/>
      <c r="D70" s="55"/>
      <c r="E70" s="56"/>
      <c r="F70" s="19"/>
      <c r="G70" s="19"/>
      <c r="H70" s="19"/>
      <c r="I70" s="19"/>
      <c r="J70" s="19"/>
      <c r="K70" s="57"/>
      <c r="M70" s="57">
        <f t="shared" si="124"/>
        <v>0</v>
      </c>
      <c r="O70" s="19"/>
      <c r="P70" s="19"/>
      <c r="Q70" s="19"/>
      <c r="R70" s="19"/>
      <c r="S70" s="19"/>
      <c r="T70" s="58"/>
      <c r="V70" s="60"/>
      <c r="W70" s="60"/>
      <c r="X70" s="39"/>
      <c r="Y70" s="60"/>
      <c r="Z70" s="60"/>
      <c r="AA70" s="39"/>
      <c r="AC70" s="19"/>
      <c r="AD70" s="19"/>
      <c r="AE70" s="19"/>
      <c r="AF70" s="19"/>
      <c r="AG70" s="19"/>
      <c r="AH70" s="57"/>
      <c r="AJ70" s="19"/>
      <c r="AK70" s="19"/>
      <c r="AL70" s="19"/>
      <c r="AM70" s="19"/>
      <c r="AN70" s="19"/>
      <c r="AO70" s="57"/>
      <c r="AQ70" s="21">
        <f t="shared" si="108"/>
        <v>0</v>
      </c>
      <c r="AR70" s="21">
        <f t="shared" si="108"/>
        <v>0</v>
      </c>
      <c r="AS70" s="21">
        <f t="shared" si="108"/>
        <v>0</v>
      </c>
      <c r="AT70" s="21">
        <f t="shared" si="107"/>
        <v>0</v>
      </c>
      <c r="AU70" s="21">
        <f t="shared" si="107"/>
        <v>0</v>
      </c>
      <c r="AV70" s="21">
        <f t="shared" si="107"/>
        <v>0</v>
      </c>
      <c r="AW70" s="18"/>
      <c r="AX70" s="21">
        <f t="shared" si="73"/>
        <v>0</v>
      </c>
      <c r="AY70" s="21">
        <f t="shared" si="73"/>
        <v>0</v>
      </c>
      <c r="AZ70" s="21">
        <f t="shared" si="73"/>
        <v>0</v>
      </c>
      <c r="BA70" s="21">
        <f t="shared" si="73"/>
        <v>0</v>
      </c>
      <c r="BB70" s="21">
        <f t="shared" si="73"/>
        <v>0</v>
      </c>
      <c r="BC70" s="21">
        <f t="shared" si="73"/>
        <v>0</v>
      </c>
    </row>
    <row r="71" spans="1:55" x14ac:dyDescent="0.25">
      <c r="A71" s="35">
        <v>20000</v>
      </c>
      <c r="B71" s="36" t="s">
        <v>78</v>
      </c>
      <c r="C71" s="37"/>
      <c r="D71" s="37"/>
      <c r="E71" s="38"/>
      <c r="F71" s="19">
        <f t="shared" ref="F71:K71" si="125">SUM(F72,F89,F98,F115,F124,F128,F136)</f>
        <v>39908399.170000002</v>
      </c>
      <c r="G71" s="19">
        <f t="shared" si="125"/>
        <v>162285.29999999999</v>
      </c>
      <c r="H71" s="19">
        <f t="shared" si="125"/>
        <v>40070684.469999999</v>
      </c>
      <c r="I71" s="19">
        <f t="shared" si="125"/>
        <v>22386426.490000002</v>
      </c>
      <c r="J71" s="19">
        <f t="shared" si="125"/>
        <v>22062205.480000004</v>
      </c>
      <c r="K71" s="57">
        <f t="shared" si="125"/>
        <v>17684257.98</v>
      </c>
      <c r="M71" s="57">
        <f t="shared" si="124"/>
        <v>324221.00999999791</v>
      </c>
      <c r="O71" s="71">
        <f t="shared" ref="O71:T71" si="126">SUM(O72,O89,O98,O115,O124,O128,O136)</f>
        <v>38836277</v>
      </c>
      <c r="P71" s="71">
        <f t="shared" si="126"/>
        <v>0</v>
      </c>
      <c r="Q71" s="71">
        <f t="shared" si="126"/>
        <v>38836277</v>
      </c>
      <c r="R71" s="71">
        <f t="shared" si="126"/>
        <v>22075477.330000006</v>
      </c>
      <c r="S71" s="71">
        <f t="shared" si="126"/>
        <v>21764659.430000003</v>
      </c>
      <c r="T71" s="71">
        <f t="shared" si="126"/>
        <v>16760799.67</v>
      </c>
      <c r="V71" s="39">
        <f t="shared" ref="V71:AA71" si="127">SUM(V72,V89,V98,V115,V124,V128,V136)</f>
        <v>1072122.17</v>
      </c>
      <c r="W71" s="39">
        <f t="shared" si="127"/>
        <v>0</v>
      </c>
      <c r="X71" s="39">
        <f t="shared" si="127"/>
        <v>1072122.17</v>
      </c>
      <c r="Y71" s="39">
        <f t="shared" si="127"/>
        <v>310949.16000000003</v>
      </c>
      <c r="Z71" s="39">
        <f t="shared" si="127"/>
        <v>297546.05</v>
      </c>
      <c r="AA71" s="39">
        <f t="shared" si="127"/>
        <v>761173.01</v>
      </c>
      <c r="AC71" s="19">
        <f t="shared" ref="AC71:AH71" si="128">SUM(AC72,AC89,AC98,AC115,AC124,AC128,AC136)</f>
        <v>0</v>
      </c>
      <c r="AD71" s="19">
        <f t="shared" si="128"/>
        <v>0</v>
      </c>
      <c r="AE71" s="19">
        <f t="shared" si="128"/>
        <v>0</v>
      </c>
      <c r="AF71" s="19">
        <f t="shared" si="128"/>
        <v>0</v>
      </c>
      <c r="AG71" s="19">
        <f t="shared" si="128"/>
        <v>0</v>
      </c>
      <c r="AH71" s="19">
        <f t="shared" si="128"/>
        <v>0</v>
      </c>
      <c r="AJ71" s="19">
        <f t="shared" ref="AJ71:AO71" si="129">SUM(AJ72,AJ89,AJ98,AJ115,AJ124,AJ128,AJ136)</f>
        <v>0</v>
      </c>
      <c r="AK71" s="19">
        <f t="shared" si="129"/>
        <v>162285.29999999999</v>
      </c>
      <c r="AL71" s="19">
        <f t="shared" si="129"/>
        <v>162285.29999999999</v>
      </c>
      <c r="AM71" s="19">
        <f t="shared" si="129"/>
        <v>0</v>
      </c>
      <c r="AN71" s="19">
        <f t="shared" si="129"/>
        <v>0</v>
      </c>
      <c r="AO71" s="19">
        <f t="shared" si="129"/>
        <v>162285.29999999999</v>
      </c>
      <c r="AQ71" s="21">
        <f t="shared" si="108"/>
        <v>39908399.170000002</v>
      </c>
      <c r="AR71" s="21">
        <f t="shared" si="108"/>
        <v>162285.29999999999</v>
      </c>
      <c r="AS71" s="21">
        <f t="shared" si="108"/>
        <v>40070684.469999999</v>
      </c>
      <c r="AT71" s="21">
        <f t="shared" si="107"/>
        <v>22386426.490000006</v>
      </c>
      <c r="AU71" s="21">
        <f t="shared" si="107"/>
        <v>22062205.480000004</v>
      </c>
      <c r="AV71" s="21">
        <f t="shared" si="107"/>
        <v>17684257.98</v>
      </c>
      <c r="AW71" s="18"/>
      <c r="AX71" s="21">
        <f t="shared" si="73"/>
        <v>0</v>
      </c>
      <c r="AY71" s="21">
        <f t="shared" si="73"/>
        <v>0</v>
      </c>
      <c r="AZ71" s="21">
        <f t="shared" si="73"/>
        <v>0</v>
      </c>
      <c r="BA71" s="21">
        <f t="shared" si="73"/>
        <v>0</v>
      </c>
      <c r="BB71" s="21">
        <f t="shared" si="73"/>
        <v>0</v>
      </c>
      <c r="BC71" s="21">
        <f t="shared" si="73"/>
        <v>0</v>
      </c>
    </row>
    <row r="72" spans="1:55" x14ac:dyDescent="0.25">
      <c r="A72" s="41"/>
      <c r="B72" s="42">
        <v>21000</v>
      </c>
      <c r="C72" s="43" t="s">
        <v>79</v>
      </c>
      <c r="D72" s="44"/>
      <c r="E72" s="45"/>
      <c r="F72" s="46">
        <f t="shared" ref="F72:K72" si="130">SUM(F73,F77,F79,F81,F83,F85,F87)</f>
        <v>17506064.239999998</v>
      </c>
      <c r="G72" s="46">
        <f t="shared" si="130"/>
        <v>5042.8</v>
      </c>
      <c r="H72" s="46">
        <f t="shared" si="130"/>
        <v>17511107.039999999</v>
      </c>
      <c r="I72" s="46">
        <f t="shared" si="130"/>
        <v>9532306.9100000001</v>
      </c>
      <c r="J72" s="46">
        <f t="shared" si="130"/>
        <v>9454295.6000000015</v>
      </c>
      <c r="K72" s="47">
        <f t="shared" si="130"/>
        <v>7978800.1299999999</v>
      </c>
      <c r="M72" s="47">
        <f t="shared" si="124"/>
        <v>78011.309999998659</v>
      </c>
      <c r="O72" s="46">
        <f t="shared" ref="O72:T72" si="131">SUM(O73,O77,O79,O81,O83,O85,O87)</f>
        <v>17298901</v>
      </c>
      <c r="P72" s="46">
        <f t="shared" si="131"/>
        <v>0</v>
      </c>
      <c r="Q72" s="46">
        <f t="shared" si="131"/>
        <v>17298901</v>
      </c>
      <c r="R72" s="46">
        <f t="shared" si="131"/>
        <v>9395991.0899999999</v>
      </c>
      <c r="S72" s="46">
        <f t="shared" si="131"/>
        <v>9324870.1800000016</v>
      </c>
      <c r="T72" s="47">
        <f t="shared" si="131"/>
        <v>7902909.9100000011</v>
      </c>
      <c r="V72" s="62">
        <f t="shared" ref="V72:AA72" si="132">SUM(V73,V77,V79,V81,V83,V87)</f>
        <v>207163.24000000002</v>
      </c>
      <c r="W72" s="62">
        <f t="shared" si="132"/>
        <v>0</v>
      </c>
      <c r="X72" s="62">
        <f t="shared" si="132"/>
        <v>207163.24000000002</v>
      </c>
      <c r="Y72" s="62">
        <f t="shared" si="132"/>
        <v>136315.82</v>
      </c>
      <c r="Z72" s="62">
        <f t="shared" si="132"/>
        <v>129425.42</v>
      </c>
      <c r="AA72" s="62">
        <f t="shared" si="132"/>
        <v>70847.420000000013</v>
      </c>
      <c r="AC72" s="46">
        <f t="shared" ref="AC72:AH72" si="133">SUM(AC73,AC77,AC79,AC81,AC83,AC85,AC87)</f>
        <v>0</v>
      </c>
      <c r="AD72" s="46">
        <f t="shared" si="133"/>
        <v>0</v>
      </c>
      <c r="AE72" s="46">
        <f t="shared" si="133"/>
        <v>0</v>
      </c>
      <c r="AF72" s="46">
        <f t="shared" si="133"/>
        <v>0</v>
      </c>
      <c r="AG72" s="46">
        <f t="shared" si="133"/>
        <v>0</v>
      </c>
      <c r="AH72" s="46">
        <f t="shared" si="133"/>
        <v>0</v>
      </c>
      <c r="AJ72" s="46">
        <f t="shared" ref="AJ72:AO72" si="134">SUM(AJ73,AJ77,AJ79,AJ81,AJ83,AJ85,AJ87)</f>
        <v>0</v>
      </c>
      <c r="AK72" s="46">
        <f t="shared" si="134"/>
        <v>5042.8</v>
      </c>
      <c r="AL72" s="46">
        <f t="shared" si="134"/>
        <v>5042.8</v>
      </c>
      <c r="AM72" s="46">
        <f t="shared" si="134"/>
        <v>0</v>
      </c>
      <c r="AN72" s="46">
        <f t="shared" si="134"/>
        <v>0</v>
      </c>
      <c r="AO72" s="46">
        <f t="shared" si="134"/>
        <v>5042.8</v>
      </c>
      <c r="AQ72" s="21">
        <f t="shared" si="108"/>
        <v>17506064.239999998</v>
      </c>
      <c r="AR72" s="21">
        <f t="shared" si="108"/>
        <v>5042.8</v>
      </c>
      <c r="AS72" s="21">
        <f t="shared" si="108"/>
        <v>17511107.039999999</v>
      </c>
      <c r="AT72" s="21">
        <f t="shared" si="107"/>
        <v>9532306.9100000001</v>
      </c>
      <c r="AU72" s="21">
        <f t="shared" si="107"/>
        <v>9454295.6000000015</v>
      </c>
      <c r="AV72" s="21">
        <f t="shared" si="107"/>
        <v>7978800.1300000008</v>
      </c>
      <c r="AW72" s="18"/>
      <c r="AX72" s="21">
        <f t="shared" si="73"/>
        <v>0</v>
      </c>
      <c r="AY72" s="21">
        <f t="shared" si="73"/>
        <v>0</v>
      </c>
      <c r="AZ72" s="21">
        <f t="shared" si="73"/>
        <v>0</v>
      </c>
      <c r="BA72" s="21">
        <f t="shared" si="73"/>
        <v>0</v>
      </c>
      <c r="BB72" s="21">
        <f t="shared" si="73"/>
        <v>0</v>
      </c>
      <c r="BC72" s="21">
        <f t="shared" si="73"/>
        <v>0</v>
      </c>
    </row>
    <row r="73" spans="1:55" x14ac:dyDescent="0.25">
      <c r="A73" s="41"/>
      <c r="B73" s="48"/>
      <c r="C73" s="49">
        <v>21100</v>
      </c>
      <c r="D73" s="50" t="s">
        <v>80</v>
      </c>
      <c r="E73" s="51"/>
      <c r="F73" s="52">
        <f t="shared" ref="F73:K73" si="135">SUM(F74:F76)</f>
        <v>9437044.5999999996</v>
      </c>
      <c r="G73" s="52">
        <f t="shared" si="135"/>
        <v>0</v>
      </c>
      <c r="H73" s="52">
        <f t="shared" si="135"/>
        <v>9437044.5999999996</v>
      </c>
      <c r="I73" s="52">
        <f t="shared" si="135"/>
        <v>4645161.6400000006</v>
      </c>
      <c r="J73" s="52">
        <f t="shared" si="135"/>
        <v>4636157.87</v>
      </c>
      <c r="K73" s="53">
        <f t="shared" si="135"/>
        <v>4791882.959999999</v>
      </c>
      <c r="M73" s="53">
        <f t="shared" si="124"/>
        <v>9003.7700000004843</v>
      </c>
      <c r="O73" s="52">
        <f t="shared" ref="O73:T73" si="136">SUM(O74:O76)</f>
        <v>9353839</v>
      </c>
      <c r="P73" s="52">
        <f t="shared" si="136"/>
        <v>0</v>
      </c>
      <c r="Q73" s="52">
        <f t="shared" si="136"/>
        <v>9353839</v>
      </c>
      <c r="R73" s="52">
        <f t="shared" si="136"/>
        <v>4590547.22</v>
      </c>
      <c r="S73" s="52">
        <f t="shared" si="136"/>
        <v>4581543.45</v>
      </c>
      <c r="T73" s="53">
        <f t="shared" si="136"/>
        <v>4763291.78</v>
      </c>
      <c r="V73" s="61">
        <f t="shared" ref="V73:AA73" si="137">SUM(V74:V75)</f>
        <v>83205.600000000006</v>
      </c>
      <c r="W73" s="61">
        <f t="shared" si="137"/>
        <v>0</v>
      </c>
      <c r="X73" s="61">
        <f t="shared" si="137"/>
        <v>83205.600000000006</v>
      </c>
      <c r="Y73" s="61">
        <f t="shared" si="137"/>
        <v>54614.42</v>
      </c>
      <c r="Z73" s="61">
        <f t="shared" si="137"/>
        <v>54614.42</v>
      </c>
      <c r="AA73" s="61">
        <f t="shared" si="137"/>
        <v>28591.180000000004</v>
      </c>
      <c r="AC73" s="52">
        <f t="shared" ref="AC73:AH73" si="138">SUM(AC74:AC76)</f>
        <v>0</v>
      </c>
      <c r="AD73" s="52">
        <f t="shared" si="138"/>
        <v>0</v>
      </c>
      <c r="AE73" s="52">
        <f t="shared" si="138"/>
        <v>0</v>
      </c>
      <c r="AF73" s="52">
        <f t="shared" si="138"/>
        <v>0</v>
      </c>
      <c r="AG73" s="52">
        <f t="shared" si="138"/>
        <v>0</v>
      </c>
      <c r="AH73" s="52">
        <f t="shared" si="138"/>
        <v>0</v>
      </c>
      <c r="AJ73" s="52">
        <f t="shared" ref="AJ73:AO73" si="139">SUM(AJ74:AJ76)</f>
        <v>0</v>
      </c>
      <c r="AK73" s="52">
        <f t="shared" si="139"/>
        <v>0</v>
      </c>
      <c r="AL73" s="52">
        <f t="shared" si="139"/>
        <v>0</v>
      </c>
      <c r="AM73" s="52">
        <f t="shared" si="139"/>
        <v>0</v>
      </c>
      <c r="AN73" s="52">
        <f t="shared" si="139"/>
        <v>0</v>
      </c>
      <c r="AO73" s="52">
        <f t="shared" si="139"/>
        <v>0</v>
      </c>
      <c r="AQ73" s="21">
        <f t="shared" si="108"/>
        <v>9437044.5999999996</v>
      </c>
      <c r="AR73" s="21">
        <f t="shared" si="108"/>
        <v>0</v>
      </c>
      <c r="AS73" s="21">
        <f t="shared" si="108"/>
        <v>9437044.5999999996</v>
      </c>
      <c r="AT73" s="21">
        <f t="shared" si="107"/>
        <v>4645161.6399999997</v>
      </c>
      <c r="AU73" s="21">
        <f t="shared" si="107"/>
        <v>4636157.87</v>
      </c>
      <c r="AV73" s="21">
        <f t="shared" si="107"/>
        <v>4791882.96</v>
      </c>
      <c r="AW73" s="18"/>
      <c r="AX73" s="21">
        <f t="shared" si="73"/>
        <v>0</v>
      </c>
      <c r="AY73" s="21">
        <f t="shared" si="73"/>
        <v>0</v>
      </c>
      <c r="AZ73" s="21">
        <f t="shared" si="73"/>
        <v>0</v>
      </c>
      <c r="BA73" s="21">
        <f t="shared" si="73"/>
        <v>0</v>
      </c>
      <c r="BB73" s="21">
        <f t="shared" si="73"/>
        <v>0</v>
      </c>
      <c r="BC73" s="21">
        <f t="shared" si="73"/>
        <v>0</v>
      </c>
    </row>
    <row r="74" spans="1:55" x14ac:dyDescent="0.25">
      <c r="A74" s="41"/>
      <c r="B74" s="54"/>
      <c r="C74" s="48"/>
      <c r="D74" s="55">
        <v>21101</v>
      </c>
      <c r="E74" s="56" t="s">
        <v>81</v>
      </c>
      <c r="F74" s="19">
        <f t="shared" ref="F74:F76" si="140">O74+V74+AC74+AJ74</f>
        <v>8993527.5999999996</v>
      </c>
      <c r="G74" s="19"/>
      <c r="H74" s="19">
        <f>SUM(F74:G74)</f>
        <v>8993527.5999999996</v>
      </c>
      <c r="I74" s="19">
        <f t="shared" ref="I74:J76" si="141">R74+Y74+AF74+AM74</f>
        <v>4396176.41</v>
      </c>
      <c r="J74" s="19">
        <f t="shared" si="141"/>
        <v>4388382.24</v>
      </c>
      <c r="K74" s="57">
        <f>H74-I74</f>
        <v>4597351.1899999995</v>
      </c>
      <c r="M74" s="57">
        <f t="shared" si="124"/>
        <v>7794.1699999999255</v>
      </c>
      <c r="O74" s="19">
        <v>8918322</v>
      </c>
      <c r="P74" s="19"/>
      <c r="Q74" s="19">
        <f>O74+P74</f>
        <v>8918322</v>
      </c>
      <c r="R74" s="59">
        <v>4348454.55</v>
      </c>
      <c r="S74" s="59">
        <v>4340660.38</v>
      </c>
      <c r="T74" s="58">
        <f t="shared" si="22"/>
        <v>4569867.45</v>
      </c>
      <c r="V74" s="19">
        <v>75205.600000000006</v>
      </c>
      <c r="W74" s="60"/>
      <c r="X74" s="39">
        <f>V74+W74</f>
        <v>75205.600000000006</v>
      </c>
      <c r="Y74" s="59">
        <v>47721.86</v>
      </c>
      <c r="Z74" s="59">
        <v>47721.86</v>
      </c>
      <c r="AA74" s="39">
        <f>X74-Y74</f>
        <v>27483.740000000005</v>
      </c>
      <c r="AC74" s="19"/>
      <c r="AD74" s="19"/>
      <c r="AE74" s="19">
        <f>SUM(AC74:AD74)</f>
        <v>0</v>
      </c>
      <c r="AF74" s="19"/>
      <c r="AG74" s="19"/>
      <c r="AH74" s="19">
        <f>AE74-AF74</f>
        <v>0</v>
      </c>
      <c r="AJ74" s="19"/>
      <c r="AK74" s="19"/>
      <c r="AL74" s="19">
        <f>SUM(AJ74:AK74)</f>
        <v>0</v>
      </c>
      <c r="AM74" s="19"/>
      <c r="AN74" s="19"/>
      <c r="AO74" s="19">
        <f>AL74-AM74</f>
        <v>0</v>
      </c>
      <c r="AQ74" s="21">
        <f t="shared" si="108"/>
        <v>8993527.5999999996</v>
      </c>
      <c r="AR74" s="21">
        <f t="shared" si="108"/>
        <v>0</v>
      </c>
      <c r="AS74" s="21">
        <f t="shared" si="108"/>
        <v>8993527.5999999996</v>
      </c>
      <c r="AT74" s="21">
        <f t="shared" si="107"/>
        <v>4396176.41</v>
      </c>
      <c r="AU74" s="21">
        <f t="shared" si="107"/>
        <v>4388382.24</v>
      </c>
      <c r="AV74" s="21">
        <f t="shared" si="107"/>
        <v>4597351.1900000004</v>
      </c>
      <c r="AW74" s="18"/>
      <c r="AX74" s="21">
        <f t="shared" si="73"/>
        <v>0</v>
      </c>
      <c r="AY74" s="21">
        <f t="shared" si="73"/>
        <v>0</v>
      </c>
      <c r="AZ74" s="21">
        <f t="shared" si="73"/>
        <v>0</v>
      </c>
      <c r="BA74" s="21">
        <f t="shared" si="73"/>
        <v>0</v>
      </c>
      <c r="BB74" s="21">
        <f t="shared" si="73"/>
        <v>0</v>
      </c>
      <c r="BC74" s="21">
        <f t="shared" si="73"/>
        <v>0</v>
      </c>
    </row>
    <row r="75" spans="1:55" x14ac:dyDescent="0.25">
      <c r="A75" s="41"/>
      <c r="B75" s="54"/>
      <c r="C75" s="48"/>
      <c r="D75" s="55">
        <v>21102</v>
      </c>
      <c r="E75" s="56" t="s">
        <v>82</v>
      </c>
      <c r="F75" s="19">
        <f t="shared" si="140"/>
        <v>443517</v>
      </c>
      <c r="G75" s="19"/>
      <c r="H75" s="19">
        <f>SUM(F75:G75)</f>
        <v>443517</v>
      </c>
      <c r="I75" s="19">
        <f t="shared" si="141"/>
        <v>248985.23</v>
      </c>
      <c r="J75" s="19">
        <f t="shared" si="141"/>
        <v>247775.63</v>
      </c>
      <c r="K75" s="57">
        <f>H75-I75</f>
        <v>194531.77</v>
      </c>
      <c r="M75" s="57">
        <f t="shared" si="124"/>
        <v>1209.6000000000058</v>
      </c>
      <c r="O75" s="19">
        <v>435517</v>
      </c>
      <c r="P75" s="19"/>
      <c r="Q75" s="19">
        <f>O75+P75</f>
        <v>435517</v>
      </c>
      <c r="R75" s="59">
        <v>242092.67</v>
      </c>
      <c r="S75" s="59">
        <v>240883.07</v>
      </c>
      <c r="T75" s="58">
        <f t="shared" si="22"/>
        <v>193424.33</v>
      </c>
      <c r="V75" s="60">
        <v>8000</v>
      </c>
      <c r="W75" s="60"/>
      <c r="X75" s="39">
        <f>V75+W75</f>
        <v>8000</v>
      </c>
      <c r="Y75" s="59">
        <v>6892.56</v>
      </c>
      <c r="Z75" s="59">
        <v>6892.56</v>
      </c>
      <c r="AA75" s="39">
        <f>X75-Y75</f>
        <v>1107.4399999999996</v>
      </c>
      <c r="AC75" s="19"/>
      <c r="AD75" s="19"/>
      <c r="AE75" s="19">
        <f>SUM(AC75:AD75)</f>
        <v>0</v>
      </c>
      <c r="AF75" s="19"/>
      <c r="AG75" s="19"/>
      <c r="AH75" s="19">
        <f>AE75-AF75</f>
        <v>0</v>
      </c>
      <c r="AJ75" s="19"/>
      <c r="AK75" s="19"/>
      <c r="AL75" s="19">
        <f>SUM(AJ75:AK75)</f>
        <v>0</v>
      </c>
      <c r="AM75" s="19"/>
      <c r="AN75" s="19"/>
      <c r="AO75" s="19">
        <f>AL75-AM75</f>
        <v>0</v>
      </c>
      <c r="AQ75" s="21">
        <f t="shared" si="108"/>
        <v>443517</v>
      </c>
      <c r="AR75" s="21">
        <f t="shared" si="108"/>
        <v>0</v>
      </c>
      <c r="AS75" s="21">
        <f t="shared" si="108"/>
        <v>443517</v>
      </c>
      <c r="AT75" s="21">
        <f t="shared" si="107"/>
        <v>248985.23</v>
      </c>
      <c r="AU75" s="21">
        <f t="shared" si="107"/>
        <v>247775.63</v>
      </c>
      <c r="AV75" s="21">
        <f t="shared" si="107"/>
        <v>194531.77</v>
      </c>
      <c r="AW75" s="18"/>
      <c r="AX75" s="21">
        <f t="shared" si="73"/>
        <v>0</v>
      </c>
      <c r="AY75" s="21">
        <f t="shared" si="73"/>
        <v>0</v>
      </c>
      <c r="AZ75" s="21">
        <f t="shared" si="73"/>
        <v>0</v>
      </c>
      <c r="BA75" s="21">
        <f t="shared" si="73"/>
        <v>0</v>
      </c>
      <c r="BB75" s="21">
        <f t="shared" si="73"/>
        <v>0</v>
      </c>
      <c r="BC75" s="21">
        <f t="shared" si="73"/>
        <v>0</v>
      </c>
    </row>
    <row r="76" spans="1:55" x14ac:dyDescent="0.25">
      <c r="A76" s="41"/>
      <c r="B76" s="54"/>
      <c r="C76" s="48"/>
      <c r="D76" s="72">
        <v>21103</v>
      </c>
      <c r="E76" s="73" t="s">
        <v>83</v>
      </c>
      <c r="F76" s="19">
        <f t="shared" si="140"/>
        <v>0</v>
      </c>
      <c r="G76" s="19"/>
      <c r="H76" s="19">
        <f>SUM(F76:G76)</f>
        <v>0</v>
      </c>
      <c r="I76" s="19">
        <f t="shared" si="141"/>
        <v>0</v>
      </c>
      <c r="J76" s="19">
        <f t="shared" si="141"/>
        <v>0</v>
      </c>
      <c r="K76" s="57">
        <f>H76-I76</f>
        <v>0</v>
      </c>
      <c r="M76" s="57">
        <f t="shared" si="124"/>
        <v>0</v>
      </c>
      <c r="O76" s="19"/>
      <c r="P76" s="19"/>
      <c r="Q76" s="19">
        <f>O76+P76</f>
        <v>0</v>
      </c>
      <c r="R76" s="19"/>
      <c r="S76" s="19"/>
      <c r="T76" s="58">
        <f t="shared" si="22"/>
        <v>0</v>
      </c>
      <c r="V76" s="60"/>
      <c r="W76" s="60"/>
      <c r="X76" s="39"/>
      <c r="Y76" s="60"/>
      <c r="Z76" s="60"/>
      <c r="AA76" s="39"/>
      <c r="AC76" s="19"/>
      <c r="AD76" s="19"/>
      <c r="AE76" s="19">
        <f>SUM(AC76:AD76)</f>
        <v>0</v>
      </c>
      <c r="AF76" s="19"/>
      <c r="AG76" s="19"/>
      <c r="AH76" s="19">
        <f>AE76-AF76</f>
        <v>0</v>
      </c>
      <c r="AJ76" s="19"/>
      <c r="AK76" s="19"/>
      <c r="AL76" s="19">
        <f>SUM(AJ76:AK76)</f>
        <v>0</v>
      </c>
      <c r="AM76" s="19"/>
      <c r="AN76" s="19"/>
      <c r="AO76" s="19">
        <f>AL76-AM76</f>
        <v>0</v>
      </c>
      <c r="AQ76" s="21">
        <f t="shared" si="108"/>
        <v>0</v>
      </c>
      <c r="AR76" s="21">
        <f t="shared" si="108"/>
        <v>0</v>
      </c>
      <c r="AS76" s="21">
        <f t="shared" si="108"/>
        <v>0</v>
      </c>
      <c r="AT76" s="21">
        <f t="shared" si="107"/>
        <v>0</v>
      </c>
      <c r="AU76" s="21">
        <f t="shared" si="107"/>
        <v>0</v>
      </c>
      <c r="AV76" s="21">
        <f t="shared" si="107"/>
        <v>0</v>
      </c>
      <c r="AW76" s="18"/>
      <c r="AX76" s="21">
        <f t="shared" si="73"/>
        <v>0</v>
      </c>
      <c r="AY76" s="21">
        <f t="shared" si="73"/>
        <v>0</v>
      </c>
      <c r="AZ76" s="21">
        <f t="shared" si="73"/>
        <v>0</v>
      </c>
      <c r="BA76" s="21">
        <f t="shared" si="73"/>
        <v>0</v>
      </c>
      <c r="BB76" s="21">
        <f t="shared" si="73"/>
        <v>0</v>
      </c>
      <c r="BC76" s="21">
        <f t="shared" si="73"/>
        <v>0</v>
      </c>
    </row>
    <row r="77" spans="1:55" x14ac:dyDescent="0.25">
      <c r="A77" s="41"/>
      <c r="B77" s="48"/>
      <c r="C77" s="49">
        <v>21200</v>
      </c>
      <c r="D77" s="50" t="s">
        <v>84</v>
      </c>
      <c r="E77" s="51"/>
      <c r="F77" s="52">
        <f t="shared" ref="F77:K77" si="142">SUM(F78)</f>
        <v>1221996</v>
      </c>
      <c r="G77" s="52">
        <f t="shared" si="142"/>
        <v>0</v>
      </c>
      <c r="H77" s="52">
        <f t="shared" si="142"/>
        <v>1221996</v>
      </c>
      <c r="I77" s="52">
        <f t="shared" si="142"/>
        <v>336034.14</v>
      </c>
      <c r="J77" s="52">
        <f t="shared" si="142"/>
        <v>336034.14</v>
      </c>
      <c r="K77" s="53">
        <f t="shared" si="142"/>
        <v>885961.86</v>
      </c>
      <c r="M77" s="53">
        <f t="shared" si="124"/>
        <v>0</v>
      </c>
      <c r="O77" s="52">
        <f t="shared" ref="O77:T77" si="143">SUM(O78)</f>
        <v>1213996</v>
      </c>
      <c r="P77" s="52">
        <f t="shared" si="143"/>
        <v>0</v>
      </c>
      <c r="Q77" s="52">
        <f t="shared" si="143"/>
        <v>1213996</v>
      </c>
      <c r="R77" s="52">
        <f t="shared" si="143"/>
        <v>336034.14</v>
      </c>
      <c r="S77" s="52">
        <f t="shared" si="143"/>
        <v>336034.14</v>
      </c>
      <c r="T77" s="53">
        <f t="shared" si="143"/>
        <v>877961.86</v>
      </c>
      <c r="V77" s="61">
        <f t="shared" ref="V77:AA77" si="144">SUM(V78)</f>
        <v>8000</v>
      </c>
      <c r="W77" s="61">
        <f t="shared" si="144"/>
        <v>0</v>
      </c>
      <c r="X77" s="61">
        <f t="shared" si="144"/>
        <v>8000</v>
      </c>
      <c r="Y77" s="61">
        <f t="shared" si="144"/>
        <v>0</v>
      </c>
      <c r="Z77" s="61">
        <f t="shared" si="144"/>
        <v>0</v>
      </c>
      <c r="AA77" s="61">
        <f t="shared" si="144"/>
        <v>8000</v>
      </c>
      <c r="AC77" s="52">
        <f t="shared" ref="AC77:AH77" si="145">SUM(AC78)</f>
        <v>0</v>
      </c>
      <c r="AD77" s="52">
        <f t="shared" si="145"/>
        <v>0</v>
      </c>
      <c r="AE77" s="52">
        <f t="shared" si="145"/>
        <v>0</v>
      </c>
      <c r="AF77" s="52">
        <f t="shared" si="145"/>
        <v>0</v>
      </c>
      <c r="AG77" s="52">
        <f t="shared" si="145"/>
        <v>0</v>
      </c>
      <c r="AH77" s="52">
        <f t="shared" si="145"/>
        <v>0</v>
      </c>
      <c r="AJ77" s="52">
        <f t="shared" ref="AJ77:AO77" si="146">SUM(AJ78)</f>
        <v>0</v>
      </c>
      <c r="AK77" s="52">
        <f t="shared" si="146"/>
        <v>0</v>
      </c>
      <c r="AL77" s="52">
        <f t="shared" si="146"/>
        <v>0</v>
      </c>
      <c r="AM77" s="52">
        <f t="shared" si="146"/>
        <v>0</v>
      </c>
      <c r="AN77" s="52">
        <f t="shared" si="146"/>
        <v>0</v>
      </c>
      <c r="AO77" s="52">
        <f t="shared" si="146"/>
        <v>0</v>
      </c>
      <c r="AQ77" s="21">
        <f t="shared" si="108"/>
        <v>1221996</v>
      </c>
      <c r="AR77" s="21">
        <f t="shared" si="108"/>
        <v>0</v>
      </c>
      <c r="AS77" s="21">
        <f t="shared" si="108"/>
        <v>1221996</v>
      </c>
      <c r="AT77" s="21">
        <f t="shared" si="107"/>
        <v>336034.14</v>
      </c>
      <c r="AU77" s="21">
        <f t="shared" si="107"/>
        <v>336034.14</v>
      </c>
      <c r="AV77" s="21">
        <f t="shared" si="107"/>
        <v>885961.86</v>
      </c>
      <c r="AW77" s="18"/>
      <c r="AX77" s="21">
        <f t="shared" si="73"/>
        <v>0</v>
      </c>
      <c r="AY77" s="21">
        <f t="shared" si="73"/>
        <v>0</v>
      </c>
      <c r="AZ77" s="21">
        <f t="shared" si="73"/>
        <v>0</v>
      </c>
      <c r="BA77" s="21">
        <f t="shared" si="73"/>
        <v>0</v>
      </c>
      <c r="BB77" s="21">
        <f t="shared" si="73"/>
        <v>0</v>
      </c>
      <c r="BC77" s="21">
        <f t="shared" si="73"/>
        <v>0</v>
      </c>
    </row>
    <row r="78" spans="1:55" ht="30" x14ac:dyDescent="0.25">
      <c r="A78" s="41"/>
      <c r="B78" s="54"/>
      <c r="C78" s="48"/>
      <c r="D78" s="55">
        <v>21201</v>
      </c>
      <c r="E78" s="56" t="s">
        <v>84</v>
      </c>
      <c r="F78" s="19">
        <f>O78+V78+AC78+AJ78</f>
        <v>1221996</v>
      </c>
      <c r="G78" s="19"/>
      <c r="H78" s="19">
        <f>SUM(F78:G78)</f>
        <v>1221996</v>
      </c>
      <c r="I78" s="19">
        <f>R78+Y78+AF78+AM78</f>
        <v>336034.14</v>
      </c>
      <c r="J78" s="19">
        <f>S78+Z78+AG78+AN78</f>
        <v>336034.14</v>
      </c>
      <c r="K78" s="57">
        <f>H78-I78</f>
        <v>885961.86</v>
      </c>
      <c r="M78" s="57">
        <f t="shared" si="124"/>
        <v>0</v>
      </c>
      <c r="O78" s="19">
        <v>1213996</v>
      </c>
      <c r="P78" s="19"/>
      <c r="Q78" s="19">
        <f>O78+P78</f>
        <v>1213996</v>
      </c>
      <c r="R78" s="59">
        <v>336034.14</v>
      </c>
      <c r="S78" s="59">
        <v>336034.14</v>
      </c>
      <c r="T78" s="58">
        <f t="shared" si="22"/>
        <v>877961.86</v>
      </c>
      <c r="V78" s="60">
        <v>8000</v>
      </c>
      <c r="W78" s="60">
        <v>0</v>
      </c>
      <c r="X78" s="39">
        <f>V78+W78</f>
        <v>8000</v>
      </c>
      <c r="Y78" s="60"/>
      <c r="Z78" s="60"/>
      <c r="AA78" s="39">
        <f>X78-Y78</f>
        <v>8000</v>
      </c>
      <c r="AC78" s="19"/>
      <c r="AD78" s="19"/>
      <c r="AE78" s="19">
        <f>SUM(AC78:AD78)</f>
        <v>0</v>
      </c>
      <c r="AF78" s="19"/>
      <c r="AG78" s="19"/>
      <c r="AH78" s="19">
        <f>AE78-AF78</f>
        <v>0</v>
      </c>
      <c r="AJ78" s="19"/>
      <c r="AK78" s="19"/>
      <c r="AL78" s="19">
        <f>SUM(AJ78:AK78)</f>
        <v>0</v>
      </c>
      <c r="AM78" s="19"/>
      <c r="AN78" s="19"/>
      <c r="AO78" s="19">
        <f>AL78-AM78</f>
        <v>0</v>
      </c>
      <c r="AQ78" s="21">
        <f t="shared" si="108"/>
        <v>1221996</v>
      </c>
      <c r="AR78" s="21">
        <f t="shared" si="108"/>
        <v>0</v>
      </c>
      <c r="AS78" s="21">
        <f t="shared" si="108"/>
        <v>1221996</v>
      </c>
      <c r="AT78" s="21">
        <f t="shared" si="107"/>
        <v>336034.14</v>
      </c>
      <c r="AU78" s="21">
        <f t="shared" si="107"/>
        <v>336034.14</v>
      </c>
      <c r="AV78" s="21">
        <f t="shared" si="107"/>
        <v>885961.86</v>
      </c>
      <c r="AW78" s="18"/>
      <c r="AX78" s="21">
        <f t="shared" si="73"/>
        <v>0</v>
      </c>
      <c r="AY78" s="21">
        <f t="shared" si="73"/>
        <v>0</v>
      </c>
      <c r="AZ78" s="21">
        <f t="shared" si="73"/>
        <v>0</v>
      </c>
      <c r="BA78" s="21">
        <f t="shared" si="73"/>
        <v>0</v>
      </c>
      <c r="BB78" s="21">
        <f t="shared" si="73"/>
        <v>0</v>
      </c>
      <c r="BC78" s="21">
        <f t="shared" si="73"/>
        <v>0</v>
      </c>
    </row>
    <row r="79" spans="1:55" x14ac:dyDescent="0.25">
      <c r="A79" s="41"/>
      <c r="B79" s="48"/>
      <c r="C79" s="49">
        <v>21400</v>
      </c>
      <c r="D79" s="50" t="s">
        <v>85</v>
      </c>
      <c r="E79" s="51"/>
      <c r="F79" s="52">
        <f t="shared" ref="F79:K79" si="147">SUM(F80)</f>
        <v>2980991.6</v>
      </c>
      <c r="G79" s="52">
        <f t="shared" si="147"/>
        <v>5042.8</v>
      </c>
      <c r="H79" s="52">
        <f t="shared" si="147"/>
        <v>2986034.4</v>
      </c>
      <c r="I79" s="52">
        <f t="shared" si="147"/>
        <v>1882493.38</v>
      </c>
      <c r="J79" s="52">
        <f t="shared" si="147"/>
        <v>1861932.98</v>
      </c>
      <c r="K79" s="53">
        <f t="shared" si="147"/>
        <v>1103541.02</v>
      </c>
      <c r="M79" s="53">
        <f t="shared" si="124"/>
        <v>20560.399999999907</v>
      </c>
      <c r="O79" s="52">
        <f t="shared" ref="O79:T79" si="148">SUM(O80)</f>
        <v>2966034</v>
      </c>
      <c r="P79" s="52">
        <f t="shared" si="148"/>
        <v>0</v>
      </c>
      <c r="Q79" s="52">
        <f t="shared" si="148"/>
        <v>2966034</v>
      </c>
      <c r="R79" s="52">
        <f t="shared" si="148"/>
        <v>1875437.98</v>
      </c>
      <c r="S79" s="52">
        <f t="shared" si="148"/>
        <v>1861767.98</v>
      </c>
      <c r="T79" s="53">
        <f t="shared" si="148"/>
        <v>1090596.02</v>
      </c>
      <c r="V79" s="61">
        <f t="shared" ref="V79:AA79" si="149">SUM(V80)</f>
        <v>14957.6</v>
      </c>
      <c r="W79" s="61">
        <f t="shared" si="149"/>
        <v>0</v>
      </c>
      <c r="X79" s="61">
        <f t="shared" si="149"/>
        <v>14957.6</v>
      </c>
      <c r="Y79" s="61">
        <f t="shared" si="149"/>
        <v>7055.4</v>
      </c>
      <c r="Z79" s="61">
        <f t="shared" si="149"/>
        <v>165</v>
      </c>
      <c r="AA79" s="61">
        <f t="shared" si="149"/>
        <v>7902.2000000000007</v>
      </c>
      <c r="AC79" s="52">
        <f t="shared" ref="AC79:AH79" si="150">SUM(AC80)</f>
        <v>0</v>
      </c>
      <c r="AD79" s="52">
        <f t="shared" si="150"/>
        <v>0</v>
      </c>
      <c r="AE79" s="52">
        <f t="shared" si="150"/>
        <v>0</v>
      </c>
      <c r="AF79" s="52">
        <f t="shared" si="150"/>
        <v>0</v>
      </c>
      <c r="AG79" s="52">
        <f t="shared" si="150"/>
        <v>0</v>
      </c>
      <c r="AH79" s="52">
        <f t="shared" si="150"/>
        <v>0</v>
      </c>
      <c r="AJ79" s="52">
        <f t="shared" ref="AJ79:AO79" si="151">SUM(AJ80)</f>
        <v>0</v>
      </c>
      <c r="AK79" s="52">
        <f t="shared" si="151"/>
        <v>5042.8</v>
      </c>
      <c r="AL79" s="52">
        <f t="shared" si="151"/>
        <v>5042.8</v>
      </c>
      <c r="AM79" s="52">
        <f t="shared" si="151"/>
        <v>0</v>
      </c>
      <c r="AN79" s="52">
        <f t="shared" si="151"/>
        <v>0</v>
      </c>
      <c r="AO79" s="52">
        <f t="shared" si="151"/>
        <v>5042.8</v>
      </c>
      <c r="AQ79" s="21">
        <f t="shared" si="108"/>
        <v>2980991.6</v>
      </c>
      <c r="AR79" s="21">
        <f t="shared" si="108"/>
        <v>5042.8</v>
      </c>
      <c r="AS79" s="21">
        <f t="shared" si="108"/>
        <v>2986034.4</v>
      </c>
      <c r="AT79" s="21">
        <f t="shared" si="107"/>
        <v>1882493.38</v>
      </c>
      <c r="AU79" s="21">
        <f t="shared" si="107"/>
        <v>1861932.98</v>
      </c>
      <c r="AV79" s="21">
        <f t="shared" si="107"/>
        <v>1103541.02</v>
      </c>
      <c r="AW79" s="18"/>
      <c r="AX79" s="21">
        <f t="shared" si="73"/>
        <v>0</v>
      </c>
      <c r="AY79" s="21">
        <f t="shared" si="73"/>
        <v>0</v>
      </c>
      <c r="AZ79" s="21">
        <f t="shared" si="73"/>
        <v>0</v>
      </c>
      <c r="BA79" s="21">
        <f t="shared" ref="BA79:BC142" si="152">I79-AT79</f>
        <v>0</v>
      </c>
      <c r="BB79" s="21">
        <f t="shared" si="152"/>
        <v>0</v>
      </c>
      <c r="BC79" s="21">
        <f t="shared" si="152"/>
        <v>0</v>
      </c>
    </row>
    <row r="80" spans="1:55" ht="45" x14ac:dyDescent="0.25">
      <c r="A80" s="41"/>
      <c r="B80" s="54"/>
      <c r="C80" s="48"/>
      <c r="D80" s="55">
        <v>21401</v>
      </c>
      <c r="E80" s="56" t="s">
        <v>86</v>
      </c>
      <c r="F80" s="19">
        <f>O80+V80+AC80+AJ80</f>
        <v>2980991.6</v>
      </c>
      <c r="G80" s="19">
        <v>5042.8</v>
      </c>
      <c r="H80" s="19">
        <f>SUM(F80:G80)</f>
        <v>2986034.4</v>
      </c>
      <c r="I80" s="19">
        <f>R80+Y80+AF80+AM80</f>
        <v>1882493.38</v>
      </c>
      <c r="J80" s="19">
        <f>S80+Z80+AG80+AN80</f>
        <v>1861932.98</v>
      </c>
      <c r="K80" s="57">
        <f>H80-I80</f>
        <v>1103541.02</v>
      </c>
      <c r="M80" s="57">
        <f t="shared" si="124"/>
        <v>20560.399999999907</v>
      </c>
      <c r="O80" s="19">
        <v>2966034</v>
      </c>
      <c r="P80" s="19"/>
      <c r="Q80" s="19">
        <f>O80+P80</f>
        <v>2966034</v>
      </c>
      <c r="R80" s="59">
        <v>1875437.98</v>
      </c>
      <c r="S80" s="59">
        <v>1861767.98</v>
      </c>
      <c r="T80" s="58">
        <f t="shared" si="22"/>
        <v>1090596.02</v>
      </c>
      <c r="V80" s="60">
        <v>14957.6</v>
      </c>
      <c r="W80" s="60"/>
      <c r="X80" s="39">
        <f>V80+W80</f>
        <v>14957.6</v>
      </c>
      <c r="Y80" s="59">
        <v>7055.4</v>
      </c>
      <c r="Z80" s="59">
        <v>165</v>
      </c>
      <c r="AA80" s="39">
        <f>X80-Y80</f>
        <v>7902.2000000000007</v>
      </c>
      <c r="AC80" s="19"/>
      <c r="AD80" s="19"/>
      <c r="AE80" s="19">
        <f>SUM(AC80:AD80)</f>
        <v>0</v>
      </c>
      <c r="AF80" s="19"/>
      <c r="AG80" s="19"/>
      <c r="AH80" s="19">
        <f>AE80-AF80</f>
        <v>0</v>
      </c>
      <c r="AJ80" s="19"/>
      <c r="AK80" s="19">
        <v>5042.8</v>
      </c>
      <c r="AL80" s="19">
        <f>SUM(AJ80:AK80)</f>
        <v>5042.8</v>
      </c>
      <c r="AM80" s="19"/>
      <c r="AN80" s="19"/>
      <c r="AO80" s="19">
        <f>AL80-AM80</f>
        <v>5042.8</v>
      </c>
      <c r="AQ80" s="21">
        <f t="shared" si="108"/>
        <v>2980991.6</v>
      </c>
      <c r="AR80" s="21">
        <f t="shared" si="108"/>
        <v>5042.8</v>
      </c>
      <c r="AS80" s="21">
        <f t="shared" si="108"/>
        <v>2986034.4</v>
      </c>
      <c r="AT80" s="21">
        <f t="shared" si="107"/>
        <v>1882493.38</v>
      </c>
      <c r="AU80" s="21">
        <f t="shared" si="107"/>
        <v>1861932.98</v>
      </c>
      <c r="AV80" s="21">
        <f t="shared" si="107"/>
        <v>1103541.02</v>
      </c>
      <c r="AW80" s="18"/>
      <c r="AX80" s="21">
        <f t="shared" ref="AX80:BC143" si="153">F80-AQ80</f>
        <v>0</v>
      </c>
      <c r="AY80" s="21">
        <f t="shared" si="153"/>
        <v>0</v>
      </c>
      <c r="AZ80" s="21">
        <f t="shared" si="153"/>
        <v>0</v>
      </c>
      <c r="BA80" s="21">
        <f t="shared" si="152"/>
        <v>0</v>
      </c>
      <c r="BB80" s="21">
        <f t="shared" si="152"/>
        <v>0</v>
      </c>
      <c r="BC80" s="21">
        <f t="shared" si="152"/>
        <v>0</v>
      </c>
    </row>
    <row r="81" spans="1:55" x14ac:dyDescent="0.25">
      <c r="A81" s="41"/>
      <c r="B81" s="48"/>
      <c r="C81" s="49">
        <v>21500</v>
      </c>
      <c r="D81" s="50" t="s">
        <v>87</v>
      </c>
      <c r="E81" s="51"/>
      <c r="F81" s="52">
        <f t="shared" ref="F81:K81" si="154">SUM(F82)</f>
        <v>962800</v>
      </c>
      <c r="G81" s="52">
        <f t="shared" si="154"/>
        <v>0</v>
      </c>
      <c r="H81" s="52">
        <f t="shared" si="154"/>
        <v>962800</v>
      </c>
      <c r="I81" s="52">
        <f t="shared" si="154"/>
        <v>764864.79</v>
      </c>
      <c r="J81" s="52">
        <f t="shared" si="154"/>
        <v>764864.79</v>
      </c>
      <c r="K81" s="53">
        <f t="shared" si="154"/>
        <v>197935.20999999996</v>
      </c>
      <c r="M81" s="53">
        <f t="shared" si="124"/>
        <v>0</v>
      </c>
      <c r="O81" s="52">
        <f t="shared" ref="O81:T81" si="155">SUM(O82)</f>
        <v>881800</v>
      </c>
      <c r="P81" s="52">
        <f t="shared" si="155"/>
        <v>0</v>
      </c>
      <c r="Q81" s="52">
        <f t="shared" si="155"/>
        <v>881800</v>
      </c>
      <c r="R81" s="52">
        <f t="shared" si="155"/>
        <v>690218.79</v>
      </c>
      <c r="S81" s="52">
        <f t="shared" si="155"/>
        <v>690218.79</v>
      </c>
      <c r="T81" s="53">
        <f t="shared" si="155"/>
        <v>191581.20999999996</v>
      </c>
      <c r="V81" s="61">
        <f t="shared" ref="V81:AA81" si="156">SUM(V82)</f>
        <v>81000</v>
      </c>
      <c r="W81" s="61">
        <f t="shared" si="156"/>
        <v>0</v>
      </c>
      <c r="X81" s="61">
        <f t="shared" si="156"/>
        <v>81000</v>
      </c>
      <c r="Y81" s="61">
        <f t="shared" si="156"/>
        <v>74646</v>
      </c>
      <c r="Z81" s="61">
        <f t="shared" si="156"/>
        <v>74646</v>
      </c>
      <c r="AA81" s="61">
        <f t="shared" si="156"/>
        <v>6354</v>
      </c>
      <c r="AC81" s="52">
        <f t="shared" ref="AC81:AH81" si="157">SUM(AC82)</f>
        <v>0</v>
      </c>
      <c r="AD81" s="52">
        <f t="shared" si="157"/>
        <v>0</v>
      </c>
      <c r="AE81" s="52">
        <f t="shared" si="157"/>
        <v>0</v>
      </c>
      <c r="AF81" s="52">
        <f t="shared" si="157"/>
        <v>0</v>
      </c>
      <c r="AG81" s="52">
        <f t="shared" si="157"/>
        <v>0</v>
      </c>
      <c r="AH81" s="52">
        <f t="shared" si="157"/>
        <v>0</v>
      </c>
      <c r="AJ81" s="52">
        <f t="shared" ref="AJ81:AO81" si="158">SUM(AJ82)</f>
        <v>0</v>
      </c>
      <c r="AK81" s="52">
        <f t="shared" si="158"/>
        <v>0</v>
      </c>
      <c r="AL81" s="52">
        <f t="shared" si="158"/>
        <v>0</v>
      </c>
      <c r="AM81" s="52">
        <f t="shared" si="158"/>
        <v>0</v>
      </c>
      <c r="AN81" s="52">
        <f t="shared" si="158"/>
        <v>0</v>
      </c>
      <c r="AO81" s="52">
        <f t="shared" si="158"/>
        <v>0</v>
      </c>
      <c r="AQ81" s="21">
        <f t="shared" si="108"/>
        <v>962800</v>
      </c>
      <c r="AR81" s="21">
        <f t="shared" si="108"/>
        <v>0</v>
      </c>
      <c r="AS81" s="21">
        <f t="shared" si="108"/>
        <v>962800</v>
      </c>
      <c r="AT81" s="21">
        <f t="shared" si="107"/>
        <v>764864.79</v>
      </c>
      <c r="AU81" s="21">
        <f t="shared" si="107"/>
        <v>764864.79</v>
      </c>
      <c r="AV81" s="21">
        <f t="shared" si="107"/>
        <v>197935.20999999996</v>
      </c>
      <c r="AW81" s="18"/>
      <c r="AX81" s="21">
        <f t="shared" si="153"/>
        <v>0</v>
      </c>
      <c r="AY81" s="21">
        <f t="shared" si="153"/>
        <v>0</v>
      </c>
      <c r="AZ81" s="21">
        <f t="shared" si="153"/>
        <v>0</v>
      </c>
      <c r="BA81" s="21">
        <f t="shared" si="152"/>
        <v>0</v>
      </c>
      <c r="BB81" s="21">
        <f t="shared" si="152"/>
        <v>0</v>
      </c>
      <c r="BC81" s="21">
        <f t="shared" si="152"/>
        <v>0</v>
      </c>
    </row>
    <row r="82" spans="1:55" x14ac:dyDescent="0.25">
      <c r="A82" s="41"/>
      <c r="B82" s="54"/>
      <c r="C82" s="48"/>
      <c r="D82" s="55">
        <v>21501</v>
      </c>
      <c r="E82" s="56" t="s">
        <v>88</v>
      </c>
      <c r="F82" s="19">
        <f>O82+V82+AC82+AJ82</f>
        <v>962800</v>
      </c>
      <c r="G82" s="19"/>
      <c r="H82" s="19">
        <f>SUM(F82:G82)</f>
        <v>962800</v>
      </c>
      <c r="I82" s="19">
        <f>R82+Y82+AF82+AM82</f>
        <v>764864.79</v>
      </c>
      <c r="J82" s="19">
        <f>S82+Z82+AG82+AN82</f>
        <v>764864.79</v>
      </c>
      <c r="K82" s="57">
        <f>H82-I82</f>
        <v>197935.20999999996</v>
      </c>
      <c r="M82" s="57">
        <f t="shared" si="124"/>
        <v>0</v>
      </c>
      <c r="O82" s="19">
        <v>881800</v>
      </c>
      <c r="P82" s="19"/>
      <c r="Q82" s="19">
        <f>O82+P82</f>
        <v>881800</v>
      </c>
      <c r="R82" s="59">
        <v>690218.79</v>
      </c>
      <c r="S82" s="59">
        <v>690218.79</v>
      </c>
      <c r="T82" s="58">
        <f t="shared" si="22"/>
        <v>191581.20999999996</v>
      </c>
      <c r="V82" s="60">
        <v>81000</v>
      </c>
      <c r="W82" s="60"/>
      <c r="X82" s="39">
        <f>V82+W82</f>
        <v>81000</v>
      </c>
      <c r="Y82" s="59">
        <v>74646</v>
      </c>
      <c r="Z82" s="59">
        <v>74646</v>
      </c>
      <c r="AA82" s="39">
        <f>X82-Y82</f>
        <v>6354</v>
      </c>
      <c r="AC82" s="19"/>
      <c r="AD82" s="19"/>
      <c r="AE82" s="19">
        <f>SUM(AC82:AD82)</f>
        <v>0</v>
      </c>
      <c r="AF82" s="19"/>
      <c r="AG82" s="19"/>
      <c r="AH82" s="19">
        <f>AE82-AF82</f>
        <v>0</v>
      </c>
      <c r="AJ82" s="19"/>
      <c r="AK82" s="19"/>
      <c r="AL82" s="19">
        <f>SUM(AJ82:AK82)</f>
        <v>0</v>
      </c>
      <c r="AM82" s="19"/>
      <c r="AN82" s="19"/>
      <c r="AO82" s="19">
        <f>AL82-AM82</f>
        <v>0</v>
      </c>
      <c r="AQ82" s="21">
        <f t="shared" si="108"/>
        <v>962800</v>
      </c>
      <c r="AR82" s="21">
        <f t="shared" si="108"/>
        <v>0</v>
      </c>
      <c r="AS82" s="21">
        <f t="shared" si="108"/>
        <v>962800</v>
      </c>
      <c r="AT82" s="21">
        <f t="shared" si="107"/>
        <v>764864.79</v>
      </c>
      <c r="AU82" s="21">
        <f t="shared" si="107"/>
        <v>764864.79</v>
      </c>
      <c r="AV82" s="21">
        <f t="shared" si="107"/>
        <v>197935.20999999996</v>
      </c>
      <c r="AW82" s="18"/>
      <c r="AX82" s="21">
        <f t="shared" si="153"/>
        <v>0</v>
      </c>
      <c r="AY82" s="21">
        <f t="shared" si="153"/>
        <v>0</v>
      </c>
      <c r="AZ82" s="21">
        <f t="shared" si="153"/>
        <v>0</v>
      </c>
      <c r="BA82" s="21">
        <f t="shared" si="152"/>
        <v>0</v>
      </c>
      <c r="BB82" s="21">
        <f t="shared" si="152"/>
        <v>0</v>
      </c>
      <c r="BC82" s="21">
        <f t="shared" si="152"/>
        <v>0</v>
      </c>
    </row>
    <row r="83" spans="1:55" x14ac:dyDescent="0.25">
      <c r="A83" s="41"/>
      <c r="B83" s="48"/>
      <c r="C83" s="49">
        <v>21600</v>
      </c>
      <c r="D83" s="50" t="s">
        <v>89</v>
      </c>
      <c r="E83" s="51"/>
      <c r="F83" s="52">
        <f t="shared" ref="F83:K83" si="159">SUM(F84)</f>
        <v>2824400.04</v>
      </c>
      <c r="G83" s="52">
        <f t="shared" si="159"/>
        <v>0</v>
      </c>
      <c r="H83" s="52">
        <f t="shared" si="159"/>
        <v>2824400.04</v>
      </c>
      <c r="I83" s="52">
        <f t="shared" si="159"/>
        <v>1870092.4</v>
      </c>
      <c r="J83" s="52">
        <f t="shared" si="159"/>
        <v>1821645.26</v>
      </c>
      <c r="K83" s="53">
        <f t="shared" si="159"/>
        <v>954307.64000000013</v>
      </c>
      <c r="M83" s="53">
        <f t="shared" si="124"/>
        <v>48447.139999999898</v>
      </c>
      <c r="O83" s="52">
        <f t="shared" ref="O83:T83" si="160">SUM(O84)</f>
        <v>2804400</v>
      </c>
      <c r="P83" s="52">
        <f t="shared" si="160"/>
        <v>0</v>
      </c>
      <c r="Q83" s="52">
        <f t="shared" si="160"/>
        <v>2804400</v>
      </c>
      <c r="R83" s="52">
        <f t="shared" si="160"/>
        <v>1870092.4</v>
      </c>
      <c r="S83" s="52">
        <f t="shared" si="160"/>
        <v>1821645.26</v>
      </c>
      <c r="T83" s="53">
        <f t="shared" si="160"/>
        <v>934307.60000000009</v>
      </c>
      <c r="V83" s="61">
        <f t="shared" ref="V83:AA83" si="161">SUM(V84)</f>
        <v>20000.04</v>
      </c>
      <c r="W83" s="61">
        <f t="shared" si="161"/>
        <v>0</v>
      </c>
      <c r="X83" s="61">
        <f t="shared" si="161"/>
        <v>20000.04</v>
      </c>
      <c r="Y83" s="61">
        <f t="shared" si="161"/>
        <v>0</v>
      </c>
      <c r="Z83" s="61">
        <f t="shared" si="161"/>
        <v>0</v>
      </c>
      <c r="AA83" s="61">
        <f t="shared" si="161"/>
        <v>20000.04</v>
      </c>
      <c r="AC83" s="52">
        <f t="shared" ref="AC83:AH83" si="162">SUM(AC84)</f>
        <v>0</v>
      </c>
      <c r="AD83" s="52">
        <f t="shared" si="162"/>
        <v>0</v>
      </c>
      <c r="AE83" s="52">
        <f t="shared" si="162"/>
        <v>0</v>
      </c>
      <c r="AF83" s="52">
        <f t="shared" si="162"/>
        <v>0</v>
      </c>
      <c r="AG83" s="52">
        <f t="shared" si="162"/>
        <v>0</v>
      </c>
      <c r="AH83" s="52">
        <f t="shared" si="162"/>
        <v>0</v>
      </c>
      <c r="AJ83" s="52">
        <f t="shared" ref="AJ83:AO83" si="163">SUM(AJ84)</f>
        <v>0</v>
      </c>
      <c r="AK83" s="52">
        <f t="shared" si="163"/>
        <v>0</v>
      </c>
      <c r="AL83" s="52">
        <f t="shared" si="163"/>
        <v>0</v>
      </c>
      <c r="AM83" s="52">
        <f t="shared" si="163"/>
        <v>0</v>
      </c>
      <c r="AN83" s="52">
        <f t="shared" si="163"/>
        <v>0</v>
      </c>
      <c r="AO83" s="52">
        <f t="shared" si="163"/>
        <v>0</v>
      </c>
      <c r="AQ83" s="21">
        <f t="shared" si="108"/>
        <v>2824400.04</v>
      </c>
      <c r="AR83" s="21">
        <f t="shared" si="108"/>
        <v>0</v>
      </c>
      <c r="AS83" s="21">
        <f t="shared" si="108"/>
        <v>2824400.04</v>
      </c>
      <c r="AT83" s="21">
        <f t="shared" si="107"/>
        <v>1870092.4</v>
      </c>
      <c r="AU83" s="21">
        <f t="shared" si="107"/>
        <v>1821645.26</v>
      </c>
      <c r="AV83" s="21">
        <f t="shared" si="107"/>
        <v>954307.64000000013</v>
      </c>
      <c r="AW83" s="18"/>
      <c r="AX83" s="21">
        <f t="shared" si="153"/>
        <v>0</v>
      </c>
      <c r="AY83" s="21">
        <f t="shared" si="153"/>
        <v>0</v>
      </c>
      <c r="AZ83" s="21">
        <f t="shared" si="153"/>
        <v>0</v>
      </c>
      <c r="BA83" s="21">
        <f t="shared" si="152"/>
        <v>0</v>
      </c>
      <c r="BB83" s="21">
        <f t="shared" si="152"/>
        <v>0</v>
      </c>
      <c r="BC83" s="21">
        <f t="shared" si="152"/>
        <v>0</v>
      </c>
    </row>
    <row r="84" spans="1:55" x14ac:dyDescent="0.25">
      <c r="A84" s="41"/>
      <c r="B84" s="54"/>
      <c r="C84" s="48"/>
      <c r="D84" s="55">
        <v>21601</v>
      </c>
      <c r="E84" s="56" t="s">
        <v>89</v>
      </c>
      <c r="F84" s="19">
        <f>O84+V84+AC84+AJ84</f>
        <v>2824400.04</v>
      </c>
      <c r="G84" s="19"/>
      <c r="H84" s="19">
        <f>SUM(F84:G84)</f>
        <v>2824400.04</v>
      </c>
      <c r="I84" s="19">
        <f>R84+Y84+AF84+AM84</f>
        <v>1870092.4</v>
      </c>
      <c r="J84" s="19">
        <f>S84+Z84+AG84+AN84</f>
        <v>1821645.26</v>
      </c>
      <c r="K84" s="57">
        <f>H84-I84</f>
        <v>954307.64000000013</v>
      </c>
      <c r="M84" s="57">
        <f t="shared" si="124"/>
        <v>48447.139999999898</v>
      </c>
      <c r="O84" s="19">
        <v>2804400</v>
      </c>
      <c r="P84" s="19"/>
      <c r="Q84" s="19">
        <f>O84+P84</f>
        <v>2804400</v>
      </c>
      <c r="R84" s="59">
        <v>1870092.4</v>
      </c>
      <c r="S84" s="59">
        <v>1821645.26</v>
      </c>
      <c r="T84" s="58">
        <f t="shared" si="22"/>
        <v>934307.60000000009</v>
      </c>
      <c r="V84" s="60">
        <v>20000.04</v>
      </c>
      <c r="W84" s="60"/>
      <c r="X84" s="39">
        <f>V84+W84</f>
        <v>20000.04</v>
      </c>
      <c r="Y84" s="60"/>
      <c r="Z84" s="60"/>
      <c r="AA84" s="39">
        <f>X84-Y84</f>
        <v>20000.04</v>
      </c>
      <c r="AC84" s="19"/>
      <c r="AD84" s="19"/>
      <c r="AE84" s="19">
        <f>SUM(AC84:AD84)</f>
        <v>0</v>
      </c>
      <c r="AF84" s="19"/>
      <c r="AG84" s="19"/>
      <c r="AH84" s="19">
        <f>AE84-AF84</f>
        <v>0</v>
      </c>
      <c r="AJ84" s="19"/>
      <c r="AK84" s="19"/>
      <c r="AL84" s="19">
        <f>SUM(AJ84:AK84)</f>
        <v>0</v>
      </c>
      <c r="AM84" s="19"/>
      <c r="AN84" s="19"/>
      <c r="AO84" s="19">
        <f>AL84-AM84</f>
        <v>0</v>
      </c>
      <c r="AQ84" s="21">
        <f t="shared" si="108"/>
        <v>2824400.04</v>
      </c>
      <c r="AR84" s="21">
        <f t="shared" si="108"/>
        <v>0</v>
      </c>
      <c r="AS84" s="21">
        <f t="shared" si="108"/>
        <v>2824400.04</v>
      </c>
      <c r="AT84" s="21">
        <f t="shared" si="107"/>
        <v>1870092.4</v>
      </c>
      <c r="AU84" s="21">
        <f t="shared" si="107"/>
        <v>1821645.26</v>
      </c>
      <c r="AV84" s="21">
        <f t="shared" si="107"/>
        <v>954307.64000000013</v>
      </c>
      <c r="AW84" s="18"/>
      <c r="AX84" s="21">
        <f t="shared" si="153"/>
        <v>0</v>
      </c>
      <c r="AY84" s="21">
        <f t="shared" si="153"/>
        <v>0</v>
      </c>
      <c r="AZ84" s="21">
        <f t="shared" si="153"/>
        <v>0</v>
      </c>
      <c r="BA84" s="21">
        <f t="shared" si="152"/>
        <v>0</v>
      </c>
      <c r="BB84" s="21">
        <f t="shared" si="152"/>
        <v>0</v>
      </c>
      <c r="BC84" s="21">
        <f t="shared" si="152"/>
        <v>0</v>
      </c>
    </row>
    <row r="85" spans="1:55" x14ac:dyDescent="0.25">
      <c r="A85" s="41"/>
      <c r="B85" s="48"/>
      <c r="C85" s="49">
        <v>21700</v>
      </c>
      <c r="D85" s="50" t="s">
        <v>90</v>
      </c>
      <c r="E85" s="51"/>
      <c r="F85" s="52">
        <f t="shared" ref="F85:K85" si="164">SUM(F86)</f>
        <v>0</v>
      </c>
      <c r="G85" s="52">
        <f t="shared" si="164"/>
        <v>0</v>
      </c>
      <c r="H85" s="52">
        <f t="shared" si="164"/>
        <v>0</v>
      </c>
      <c r="I85" s="52">
        <f t="shared" si="164"/>
        <v>0</v>
      </c>
      <c r="J85" s="52">
        <f t="shared" si="164"/>
        <v>0</v>
      </c>
      <c r="K85" s="53">
        <f t="shared" si="164"/>
        <v>0</v>
      </c>
      <c r="M85" s="53">
        <f t="shared" si="124"/>
        <v>0</v>
      </c>
      <c r="O85" s="52">
        <f t="shared" ref="O85:T85" si="165">SUM(O86)</f>
        <v>0</v>
      </c>
      <c r="P85" s="52">
        <f t="shared" si="165"/>
        <v>0</v>
      </c>
      <c r="Q85" s="52">
        <f t="shared" si="165"/>
        <v>0</v>
      </c>
      <c r="R85" s="52">
        <f t="shared" si="165"/>
        <v>0</v>
      </c>
      <c r="S85" s="52">
        <f t="shared" si="165"/>
        <v>0</v>
      </c>
      <c r="T85" s="53">
        <f t="shared" si="165"/>
        <v>0</v>
      </c>
      <c r="V85" s="60"/>
      <c r="W85" s="60"/>
      <c r="X85" s="39"/>
      <c r="Y85" s="60"/>
      <c r="Z85" s="60"/>
      <c r="AA85" s="39"/>
      <c r="AC85" s="52">
        <f t="shared" ref="AC85:AH85" si="166">SUM(AC86)</f>
        <v>0</v>
      </c>
      <c r="AD85" s="52">
        <f t="shared" si="166"/>
        <v>0</v>
      </c>
      <c r="AE85" s="52">
        <f t="shared" si="166"/>
        <v>0</v>
      </c>
      <c r="AF85" s="52">
        <f t="shared" si="166"/>
        <v>0</v>
      </c>
      <c r="AG85" s="52">
        <f t="shared" si="166"/>
        <v>0</v>
      </c>
      <c r="AH85" s="52">
        <f t="shared" si="166"/>
        <v>0</v>
      </c>
      <c r="AJ85" s="52">
        <f t="shared" ref="AJ85:AO85" si="167">SUM(AJ86)</f>
        <v>0</v>
      </c>
      <c r="AK85" s="52">
        <f t="shared" si="167"/>
        <v>0</v>
      </c>
      <c r="AL85" s="52">
        <f t="shared" si="167"/>
        <v>0</v>
      </c>
      <c r="AM85" s="52">
        <f t="shared" si="167"/>
        <v>0</v>
      </c>
      <c r="AN85" s="52">
        <f t="shared" si="167"/>
        <v>0</v>
      </c>
      <c r="AO85" s="52">
        <f t="shared" si="167"/>
        <v>0</v>
      </c>
      <c r="AQ85" s="21">
        <f t="shared" si="108"/>
        <v>0</v>
      </c>
      <c r="AR85" s="21">
        <f t="shared" si="108"/>
        <v>0</v>
      </c>
      <c r="AS85" s="21">
        <f t="shared" si="108"/>
        <v>0</v>
      </c>
      <c r="AT85" s="21">
        <f t="shared" si="107"/>
        <v>0</v>
      </c>
      <c r="AU85" s="21">
        <f t="shared" si="107"/>
        <v>0</v>
      </c>
      <c r="AV85" s="21">
        <f t="shared" si="107"/>
        <v>0</v>
      </c>
      <c r="AW85" s="18"/>
      <c r="AX85" s="21">
        <f t="shared" si="153"/>
        <v>0</v>
      </c>
      <c r="AY85" s="21">
        <f t="shared" si="153"/>
        <v>0</v>
      </c>
      <c r="AZ85" s="21">
        <f t="shared" si="153"/>
        <v>0</v>
      </c>
      <c r="BA85" s="21">
        <f t="shared" si="152"/>
        <v>0</v>
      </c>
      <c r="BB85" s="21">
        <f t="shared" si="152"/>
        <v>0</v>
      </c>
      <c r="BC85" s="21">
        <f t="shared" si="152"/>
        <v>0</v>
      </c>
    </row>
    <row r="86" spans="1:55" x14ac:dyDescent="0.25">
      <c r="A86" s="41"/>
      <c r="B86" s="54"/>
      <c r="C86" s="48"/>
      <c r="D86" s="72">
        <v>21701</v>
      </c>
      <c r="E86" s="73" t="s">
        <v>91</v>
      </c>
      <c r="F86" s="19">
        <f>O86+V86+AC86+AJ86</f>
        <v>0</v>
      </c>
      <c r="G86" s="19"/>
      <c r="H86" s="19">
        <f>SUM(F86:G86)</f>
        <v>0</v>
      </c>
      <c r="I86" s="19">
        <f>R86+Y86+AF86+AM86</f>
        <v>0</v>
      </c>
      <c r="J86" s="19">
        <f>S86+Z86+AG86+AN86</f>
        <v>0</v>
      </c>
      <c r="K86" s="57">
        <f>H86-I86</f>
        <v>0</v>
      </c>
      <c r="M86" s="57">
        <f t="shared" si="124"/>
        <v>0</v>
      </c>
      <c r="O86" s="19"/>
      <c r="P86" s="19"/>
      <c r="Q86" s="19">
        <f>O86+P86</f>
        <v>0</v>
      </c>
      <c r="R86" s="19"/>
      <c r="S86" s="19"/>
      <c r="T86" s="58">
        <f t="shared" si="22"/>
        <v>0</v>
      </c>
      <c r="V86" s="60"/>
      <c r="W86" s="60"/>
      <c r="X86" s="39"/>
      <c r="Y86" s="60"/>
      <c r="Z86" s="60"/>
      <c r="AA86" s="39"/>
      <c r="AC86" s="19"/>
      <c r="AD86" s="19"/>
      <c r="AE86" s="19">
        <f>SUM(AC86:AD86)</f>
        <v>0</v>
      </c>
      <c r="AF86" s="19"/>
      <c r="AG86" s="19"/>
      <c r="AH86" s="19">
        <f>AE86-AF86</f>
        <v>0</v>
      </c>
      <c r="AJ86" s="19"/>
      <c r="AK86" s="19"/>
      <c r="AL86" s="19">
        <f>SUM(AJ86:AK86)</f>
        <v>0</v>
      </c>
      <c r="AM86" s="19"/>
      <c r="AN86" s="19"/>
      <c r="AO86" s="19">
        <f>AL86-AM86</f>
        <v>0</v>
      </c>
      <c r="AQ86" s="21">
        <f t="shared" si="108"/>
        <v>0</v>
      </c>
      <c r="AR86" s="21">
        <f t="shared" si="108"/>
        <v>0</v>
      </c>
      <c r="AS86" s="21">
        <f t="shared" si="108"/>
        <v>0</v>
      </c>
      <c r="AT86" s="21">
        <f t="shared" si="107"/>
        <v>0</v>
      </c>
      <c r="AU86" s="21">
        <f t="shared" si="107"/>
        <v>0</v>
      </c>
      <c r="AV86" s="21">
        <f t="shared" si="107"/>
        <v>0</v>
      </c>
      <c r="AW86" s="18"/>
      <c r="AX86" s="21">
        <f t="shared" si="153"/>
        <v>0</v>
      </c>
      <c r="AY86" s="21">
        <f t="shared" si="153"/>
        <v>0</v>
      </c>
      <c r="AZ86" s="21">
        <f t="shared" si="153"/>
        <v>0</v>
      </c>
      <c r="BA86" s="21">
        <f t="shared" si="152"/>
        <v>0</v>
      </c>
      <c r="BB86" s="21">
        <f t="shared" si="152"/>
        <v>0</v>
      </c>
      <c r="BC86" s="21">
        <f t="shared" si="152"/>
        <v>0</v>
      </c>
    </row>
    <row r="87" spans="1:55" x14ac:dyDescent="0.25">
      <c r="A87" s="41"/>
      <c r="B87" s="48"/>
      <c r="C87" s="49">
        <v>21800</v>
      </c>
      <c r="D87" s="50" t="s">
        <v>92</v>
      </c>
      <c r="E87" s="51"/>
      <c r="F87" s="52">
        <f t="shared" ref="F87:K87" si="168">SUM(F88)</f>
        <v>78832</v>
      </c>
      <c r="G87" s="52">
        <f t="shared" si="168"/>
        <v>0</v>
      </c>
      <c r="H87" s="52">
        <f t="shared" si="168"/>
        <v>78832</v>
      </c>
      <c r="I87" s="52">
        <f t="shared" si="168"/>
        <v>33660.559999999998</v>
      </c>
      <c r="J87" s="52">
        <f t="shared" si="168"/>
        <v>33660.559999999998</v>
      </c>
      <c r="K87" s="53">
        <f t="shared" si="168"/>
        <v>45171.44</v>
      </c>
      <c r="M87" s="53">
        <f t="shared" si="124"/>
        <v>0</v>
      </c>
      <c r="O87" s="52">
        <f t="shared" ref="O87:T87" si="169">SUM(O88)</f>
        <v>78832</v>
      </c>
      <c r="P87" s="52">
        <f t="shared" si="169"/>
        <v>0</v>
      </c>
      <c r="Q87" s="52">
        <f t="shared" si="169"/>
        <v>78832</v>
      </c>
      <c r="R87" s="52">
        <f t="shared" si="169"/>
        <v>33660.559999999998</v>
      </c>
      <c r="S87" s="52">
        <f t="shared" si="169"/>
        <v>33660.559999999998</v>
      </c>
      <c r="T87" s="53">
        <f t="shared" si="169"/>
        <v>45171.44</v>
      </c>
      <c r="V87" s="61">
        <f t="shared" ref="V87:AA87" si="170">SUM(V88)</f>
        <v>0</v>
      </c>
      <c r="W87" s="61">
        <f t="shared" si="170"/>
        <v>0</v>
      </c>
      <c r="X87" s="61">
        <f t="shared" si="170"/>
        <v>0</v>
      </c>
      <c r="Y87" s="61">
        <f t="shared" si="170"/>
        <v>0</v>
      </c>
      <c r="Z87" s="61">
        <f t="shared" si="170"/>
        <v>0</v>
      </c>
      <c r="AA87" s="61">
        <f t="shared" si="170"/>
        <v>0</v>
      </c>
      <c r="AC87" s="52">
        <f t="shared" ref="AC87:AH87" si="171">SUM(AC88)</f>
        <v>0</v>
      </c>
      <c r="AD87" s="52">
        <f t="shared" si="171"/>
        <v>0</v>
      </c>
      <c r="AE87" s="52">
        <f t="shared" si="171"/>
        <v>0</v>
      </c>
      <c r="AF87" s="52">
        <f t="shared" si="171"/>
        <v>0</v>
      </c>
      <c r="AG87" s="52">
        <f t="shared" si="171"/>
        <v>0</v>
      </c>
      <c r="AH87" s="52">
        <f t="shared" si="171"/>
        <v>0</v>
      </c>
      <c r="AJ87" s="52">
        <f t="shared" ref="AJ87:AO87" si="172">SUM(AJ88)</f>
        <v>0</v>
      </c>
      <c r="AK87" s="52">
        <f t="shared" si="172"/>
        <v>0</v>
      </c>
      <c r="AL87" s="52">
        <f t="shared" si="172"/>
        <v>0</v>
      </c>
      <c r="AM87" s="52">
        <f t="shared" si="172"/>
        <v>0</v>
      </c>
      <c r="AN87" s="52">
        <f t="shared" si="172"/>
        <v>0</v>
      </c>
      <c r="AO87" s="52">
        <f t="shared" si="172"/>
        <v>0</v>
      </c>
      <c r="AQ87" s="21">
        <f t="shared" si="108"/>
        <v>78832</v>
      </c>
      <c r="AR87" s="21">
        <f t="shared" si="108"/>
        <v>0</v>
      </c>
      <c r="AS87" s="21">
        <f t="shared" si="108"/>
        <v>78832</v>
      </c>
      <c r="AT87" s="21">
        <f t="shared" si="107"/>
        <v>33660.559999999998</v>
      </c>
      <c r="AU87" s="21">
        <f t="shared" si="107"/>
        <v>33660.559999999998</v>
      </c>
      <c r="AV87" s="21">
        <f t="shared" si="107"/>
        <v>45171.44</v>
      </c>
      <c r="AW87" s="18"/>
      <c r="AX87" s="21">
        <f t="shared" si="153"/>
        <v>0</v>
      </c>
      <c r="AY87" s="21">
        <f t="shared" si="153"/>
        <v>0</v>
      </c>
      <c r="AZ87" s="21">
        <f t="shared" si="153"/>
        <v>0</v>
      </c>
      <c r="BA87" s="21">
        <f t="shared" si="152"/>
        <v>0</v>
      </c>
      <c r="BB87" s="21">
        <f t="shared" si="152"/>
        <v>0</v>
      </c>
      <c r="BC87" s="21">
        <f t="shared" si="152"/>
        <v>0</v>
      </c>
    </row>
    <row r="88" spans="1:55" x14ac:dyDescent="0.25">
      <c r="A88" s="41"/>
      <c r="B88" s="54"/>
      <c r="C88" s="48"/>
      <c r="D88" s="55">
        <v>21801</v>
      </c>
      <c r="E88" s="56" t="s">
        <v>93</v>
      </c>
      <c r="F88" s="19">
        <f>O88+V88+AC88+AJ88</f>
        <v>78832</v>
      </c>
      <c r="G88" s="19"/>
      <c r="H88" s="19">
        <f>SUM(F88:G88)</f>
        <v>78832</v>
      </c>
      <c r="I88" s="19">
        <f>R88+Y88+AF88+AM88</f>
        <v>33660.559999999998</v>
      </c>
      <c r="J88" s="19">
        <f>S88+Z88+AG88+AN88</f>
        <v>33660.559999999998</v>
      </c>
      <c r="K88" s="57">
        <f>H88-I88</f>
        <v>45171.44</v>
      </c>
      <c r="M88" s="57">
        <f t="shared" si="124"/>
        <v>0</v>
      </c>
      <c r="O88" s="19">
        <v>78832</v>
      </c>
      <c r="P88" s="19"/>
      <c r="Q88" s="19">
        <f>O88+P88</f>
        <v>78832</v>
      </c>
      <c r="R88" s="59">
        <v>33660.559999999998</v>
      </c>
      <c r="S88" s="59">
        <v>33660.559999999998</v>
      </c>
      <c r="T88" s="58">
        <f t="shared" si="22"/>
        <v>45171.44</v>
      </c>
      <c r="V88" s="60"/>
      <c r="W88" s="60"/>
      <c r="X88" s="39">
        <f>V88+W88</f>
        <v>0</v>
      </c>
      <c r="Y88" s="60"/>
      <c r="Z88" s="60"/>
      <c r="AA88" s="39">
        <f>X88-Y88</f>
        <v>0</v>
      </c>
      <c r="AC88" s="19"/>
      <c r="AD88" s="19"/>
      <c r="AE88" s="19">
        <f>SUM(AC88:AD88)</f>
        <v>0</v>
      </c>
      <c r="AF88" s="19"/>
      <c r="AG88" s="19"/>
      <c r="AH88" s="19">
        <f>AE88-AF88</f>
        <v>0</v>
      </c>
      <c r="AJ88" s="19"/>
      <c r="AK88" s="19"/>
      <c r="AL88" s="19">
        <f>SUM(AJ88:AK88)</f>
        <v>0</v>
      </c>
      <c r="AM88" s="19"/>
      <c r="AN88" s="19"/>
      <c r="AO88" s="19">
        <f>AL88-AM88</f>
        <v>0</v>
      </c>
      <c r="AQ88" s="21">
        <f t="shared" si="108"/>
        <v>78832</v>
      </c>
      <c r="AR88" s="21">
        <f t="shared" si="108"/>
        <v>0</v>
      </c>
      <c r="AS88" s="21">
        <f t="shared" si="108"/>
        <v>78832</v>
      </c>
      <c r="AT88" s="21">
        <f t="shared" si="107"/>
        <v>33660.559999999998</v>
      </c>
      <c r="AU88" s="21">
        <f t="shared" si="107"/>
        <v>33660.559999999998</v>
      </c>
      <c r="AV88" s="21">
        <f t="shared" si="107"/>
        <v>45171.44</v>
      </c>
      <c r="AW88" s="18"/>
      <c r="AX88" s="21">
        <f t="shared" si="153"/>
        <v>0</v>
      </c>
      <c r="AY88" s="21">
        <f t="shared" si="153"/>
        <v>0</v>
      </c>
      <c r="AZ88" s="21">
        <f t="shared" si="153"/>
        <v>0</v>
      </c>
      <c r="BA88" s="21">
        <f t="shared" si="152"/>
        <v>0</v>
      </c>
      <c r="BB88" s="21">
        <f t="shared" si="152"/>
        <v>0</v>
      </c>
      <c r="BC88" s="21">
        <f t="shared" si="152"/>
        <v>0</v>
      </c>
    </row>
    <row r="89" spans="1:55" x14ac:dyDescent="0.25">
      <c r="A89" s="41"/>
      <c r="B89" s="42">
        <v>22000</v>
      </c>
      <c r="C89" s="43" t="s">
        <v>94</v>
      </c>
      <c r="D89" s="44"/>
      <c r="E89" s="45"/>
      <c r="F89" s="46">
        <f t="shared" ref="F89:K89" si="173">SUM(F90,F94,F96)</f>
        <v>816681.56</v>
      </c>
      <c r="G89" s="46">
        <f t="shared" si="173"/>
        <v>0</v>
      </c>
      <c r="H89" s="46">
        <f t="shared" si="173"/>
        <v>816681.56</v>
      </c>
      <c r="I89" s="46">
        <f t="shared" si="173"/>
        <v>440815.18</v>
      </c>
      <c r="J89" s="46">
        <f t="shared" si="173"/>
        <v>416633.58</v>
      </c>
      <c r="K89" s="47">
        <f t="shared" si="173"/>
        <v>375866.38</v>
      </c>
      <c r="M89" s="46">
        <f t="shared" si="124"/>
        <v>24181.599999999977</v>
      </c>
      <c r="O89" s="46">
        <f t="shared" ref="O89:T89" si="174">SUM(O90,O94,O96)</f>
        <v>752543</v>
      </c>
      <c r="P89" s="46">
        <f t="shared" si="174"/>
        <v>0</v>
      </c>
      <c r="Q89" s="46">
        <f t="shared" si="174"/>
        <v>752543</v>
      </c>
      <c r="R89" s="46">
        <f t="shared" si="174"/>
        <v>414688.24</v>
      </c>
      <c r="S89" s="46">
        <f t="shared" si="174"/>
        <v>390506.64</v>
      </c>
      <c r="T89" s="46">
        <f t="shared" si="174"/>
        <v>337854.76</v>
      </c>
      <c r="V89" s="62">
        <f t="shared" ref="V89:AA89" si="175">SUM(V90,V94)</f>
        <v>64138.559999999998</v>
      </c>
      <c r="W89" s="62">
        <f t="shared" si="175"/>
        <v>0</v>
      </c>
      <c r="X89" s="62">
        <f t="shared" si="175"/>
        <v>64138.559999999998</v>
      </c>
      <c r="Y89" s="62">
        <f t="shared" si="175"/>
        <v>26126.94</v>
      </c>
      <c r="Z89" s="62">
        <f t="shared" si="175"/>
        <v>26126.94</v>
      </c>
      <c r="AA89" s="62">
        <f t="shared" si="175"/>
        <v>38011.620000000003</v>
      </c>
      <c r="AC89" s="46">
        <f t="shared" ref="AC89:AH89" si="176">SUM(AC90,AC94,AC96)</f>
        <v>0</v>
      </c>
      <c r="AD89" s="46">
        <f t="shared" si="176"/>
        <v>0</v>
      </c>
      <c r="AE89" s="46">
        <f t="shared" si="176"/>
        <v>0</v>
      </c>
      <c r="AF89" s="46">
        <f t="shared" si="176"/>
        <v>0</v>
      </c>
      <c r="AG89" s="46">
        <f t="shared" si="176"/>
        <v>0</v>
      </c>
      <c r="AH89" s="46">
        <f t="shared" si="176"/>
        <v>0</v>
      </c>
      <c r="AJ89" s="46">
        <f t="shared" ref="AJ89:AO89" si="177">SUM(AJ90,AJ94,AJ96)</f>
        <v>0</v>
      </c>
      <c r="AK89" s="46">
        <f t="shared" si="177"/>
        <v>0</v>
      </c>
      <c r="AL89" s="46">
        <f t="shared" si="177"/>
        <v>0</v>
      </c>
      <c r="AM89" s="46">
        <f t="shared" si="177"/>
        <v>0</v>
      </c>
      <c r="AN89" s="46">
        <f t="shared" si="177"/>
        <v>0</v>
      </c>
      <c r="AO89" s="46">
        <f t="shared" si="177"/>
        <v>0</v>
      </c>
      <c r="AQ89" s="21">
        <f t="shared" si="108"/>
        <v>816681.56</v>
      </c>
      <c r="AR89" s="21">
        <f t="shared" si="108"/>
        <v>0</v>
      </c>
      <c r="AS89" s="21">
        <f t="shared" si="108"/>
        <v>816681.56</v>
      </c>
      <c r="AT89" s="21">
        <f t="shared" si="107"/>
        <v>440815.18</v>
      </c>
      <c r="AU89" s="21">
        <f t="shared" si="107"/>
        <v>416633.58</v>
      </c>
      <c r="AV89" s="21">
        <f t="shared" si="107"/>
        <v>375866.38</v>
      </c>
      <c r="AW89" s="18"/>
      <c r="AX89" s="21">
        <f t="shared" si="153"/>
        <v>0</v>
      </c>
      <c r="AY89" s="21">
        <f t="shared" si="153"/>
        <v>0</v>
      </c>
      <c r="AZ89" s="21">
        <f t="shared" si="153"/>
        <v>0</v>
      </c>
      <c r="BA89" s="21">
        <f t="shared" si="152"/>
        <v>0</v>
      </c>
      <c r="BB89" s="21">
        <f t="shared" si="152"/>
        <v>0</v>
      </c>
      <c r="BC89" s="21">
        <f t="shared" si="152"/>
        <v>0</v>
      </c>
    </row>
    <row r="90" spans="1:55" x14ac:dyDescent="0.25">
      <c r="A90" s="41"/>
      <c r="B90" s="48"/>
      <c r="C90" s="49">
        <v>22100</v>
      </c>
      <c r="D90" s="50" t="s">
        <v>95</v>
      </c>
      <c r="E90" s="51"/>
      <c r="F90" s="52">
        <f t="shared" ref="F90:K90" si="178">SUM(F91:F93)</f>
        <v>722145.56</v>
      </c>
      <c r="G90" s="52">
        <f t="shared" si="178"/>
        <v>0</v>
      </c>
      <c r="H90" s="52">
        <f t="shared" si="178"/>
        <v>722145.56</v>
      </c>
      <c r="I90" s="52">
        <f t="shared" si="178"/>
        <v>426173.06</v>
      </c>
      <c r="J90" s="52">
        <f t="shared" si="178"/>
        <v>401991.46</v>
      </c>
      <c r="K90" s="53">
        <f t="shared" si="178"/>
        <v>295972.5</v>
      </c>
      <c r="M90" s="53">
        <f t="shared" si="124"/>
        <v>24181.599999999977</v>
      </c>
      <c r="O90" s="52">
        <f t="shared" ref="O90:T90" si="179">SUM(O91:O93)</f>
        <v>658007</v>
      </c>
      <c r="P90" s="52">
        <f t="shared" si="179"/>
        <v>0</v>
      </c>
      <c r="Q90" s="52">
        <f t="shared" si="179"/>
        <v>658007</v>
      </c>
      <c r="R90" s="52">
        <f t="shared" si="179"/>
        <v>400046.12</v>
      </c>
      <c r="S90" s="52">
        <f t="shared" si="179"/>
        <v>375864.52</v>
      </c>
      <c r="T90" s="52">
        <f t="shared" si="179"/>
        <v>257960.88000000003</v>
      </c>
      <c r="V90" s="61">
        <f t="shared" ref="V90:AA90" si="180">SUM(V91:V93)</f>
        <v>64138.559999999998</v>
      </c>
      <c r="W90" s="61">
        <f>SUM(W91:W93)</f>
        <v>0</v>
      </c>
      <c r="X90" s="61">
        <f t="shared" si="180"/>
        <v>64138.559999999998</v>
      </c>
      <c r="Y90" s="61">
        <f>SUM(Y91:Y93)</f>
        <v>26126.94</v>
      </c>
      <c r="Z90" s="61">
        <f>SUM(Z91:Z93)</f>
        <v>26126.94</v>
      </c>
      <c r="AA90" s="61">
        <f t="shared" si="180"/>
        <v>38011.620000000003</v>
      </c>
      <c r="AC90" s="52">
        <f t="shared" ref="AC90:AH90" si="181">SUM(AC91:AC93)</f>
        <v>0</v>
      </c>
      <c r="AD90" s="52">
        <f t="shared" si="181"/>
        <v>0</v>
      </c>
      <c r="AE90" s="52">
        <f t="shared" si="181"/>
        <v>0</v>
      </c>
      <c r="AF90" s="52">
        <f t="shared" si="181"/>
        <v>0</v>
      </c>
      <c r="AG90" s="52">
        <f t="shared" si="181"/>
        <v>0</v>
      </c>
      <c r="AH90" s="52">
        <f t="shared" si="181"/>
        <v>0</v>
      </c>
      <c r="AJ90" s="52">
        <f t="shared" ref="AJ90:AO90" si="182">SUM(AJ91:AJ93)</f>
        <v>0</v>
      </c>
      <c r="AK90" s="52">
        <f t="shared" si="182"/>
        <v>0</v>
      </c>
      <c r="AL90" s="52">
        <f t="shared" si="182"/>
        <v>0</v>
      </c>
      <c r="AM90" s="52">
        <f t="shared" si="182"/>
        <v>0</v>
      </c>
      <c r="AN90" s="52">
        <f t="shared" si="182"/>
        <v>0</v>
      </c>
      <c r="AO90" s="52">
        <f t="shared" si="182"/>
        <v>0</v>
      </c>
      <c r="AQ90" s="21">
        <f t="shared" si="108"/>
        <v>722145.56</v>
      </c>
      <c r="AR90" s="21">
        <f t="shared" si="108"/>
        <v>0</v>
      </c>
      <c r="AS90" s="21">
        <f t="shared" si="108"/>
        <v>722145.56</v>
      </c>
      <c r="AT90" s="21">
        <f t="shared" si="107"/>
        <v>426173.06</v>
      </c>
      <c r="AU90" s="21">
        <f t="shared" si="107"/>
        <v>401991.46</v>
      </c>
      <c r="AV90" s="21">
        <f t="shared" si="107"/>
        <v>295972.50000000006</v>
      </c>
      <c r="AW90" s="18"/>
      <c r="AX90" s="21">
        <f t="shared" si="153"/>
        <v>0</v>
      </c>
      <c r="AY90" s="21">
        <f t="shared" si="153"/>
        <v>0</v>
      </c>
      <c r="AZ90" s="21">
        <f t="shared" si="153"/>
        <v>0</v>
      </c>
      <c r="BA90" s="21">
        <f t="shared" si="152"/>
        <v>0</v>
      </c>
      <c r="BB90" s="21">
        <f t="shared" si="152"/>
        <v>0</v>
      </c>
      <c r="BC90" s="21">
        <f t="shared" si="152"/>
        <v>0</v>
      </c>
    </row>
    <row r="91" spans="1:55" x14ac:dyDescent="0.25">
      <c r="A91" s="41"/>
      <c r="B91" s="54"/>
      <c r="C91" s="48"/>
      <c r="D91" s="55">
        <v>22104</v>
      </c>
      <c r="E91" s="56" t="s">
        <v>96</v>
      </c>
      <c r="F91" s="19">
        <f t="shared" ref="F91:F93" si="183">O91+V91+AC91+AJ91</f>
        <v>85000</v>
      </c>
      <c r="G91" s="19"/>
      <c r="H91" s="19">
        <f>SUM(F91:G91)</f>
        <v>85000</v>
      </c>
      <c r="I91" s="19">
        <f t="shared" ref="I91:J93" si="184">R91+Y91+AF91+AM91</f>
        <v>63562.49</v>
      </c>
      <c r="J91" s="19">
        <f t="shared" si="184"/>
        <v>63562.49</v>
      </c>
      <c r="K91" s="57">
        <f>H91-I91</f>
        <v>21437.510000000002</v>
      </c>
      <c r="M91" s="57">
        <f t="shared" si="124"/>
        <v>0</v>
      </c>
      <c r="O91" s="19">
        <v>85000</v>
      </c>
      <c r="P91" s="19"/>
      <c r="Q91" s="19">
        <f>O91+P91</f>
        <v>85000</v>
      </c>
      <c r="R91" s="59">
        <v>63562.49</v>
      </c>
      <c r="S91" s="59">
        <v>63562.49</v>
      </c>
      <c r="T91" s="58">
        <f>Q91-R91</f>
        <v>21437.510000000002</v>
      </c>
      <c r="V91" s="60"/>
      <c r="W91" s="60">
        <v>0</v>
      </c>
      <c r="X91" s="39">
        <f>V91+W91</f>
        <v>0</v>
      </c>
      <c r="Y91" s="60"/>
      <c r="Z91" s="60"/>
      <c r="AA91" s="39">
        <f>X91-Y91</f>
        <v>0</v>
      </c>
      <c r="AC91" s="19"/>
      <c r="AD91" s="19"/>
      <c r="AE91" s="19">
        <f>SUM(AC91:AD91)</f>
        <v>0</v>
      </c>
      <c r="AF91" s="19"/>
      <c r="AG91" s="19"/>
      <c r="AH91" s="19">
        <f>AE91-AF91</f>
        <v>0</v>
      </c>
      <c r="AJ91" s="19"/>
      <c r="AK91" s="19"/>
      <c r="AL91" s="19">
        <f>SUM(AJ91:AK91)</f>
        <v>0</v>
      </c>
      <c r="AM91" s="19"/>
      <c r="AN91" s="19"/>
      <c r="AO91" s="19">
        <f>AL91-AM91</f>
        <v>0</v>
      </c>
      <c r="AQ91" s="21">
        <f t="shared" si="108"/>
        <v>85000</v>
      </c>
      <c r="AR91" s="21">
        <f t="shared" si="108"/>
        <v>0</v>
      </c>
      <c r="AS91" s="21">
        <f t="shared" si="108"/>
        <v>85000</v>
      </c>
      <c r="AT91" s="21">
        <f t="shared" si="107"/>
        <v>63562.49</v>
      </c>
      <c r="AU91" s="21">
        <f t="shared" si="107"/>
        <v>63562.49</v>
      </c>
      <c r="AV91" s="21">
        <f t="shared" si="107"/>
        <v>21437.510000000002</v>
      </c>
      <c r="AW91" s="18"/>
      <c r="AX91" s="21">
        <f t="shared" si="153"/>
        <v>0</v>
      </c>
      <c r="AY91" s="21">
        <f t="shared" si="153"/>
        <v>0</v>
      </c>
      <c r="AZ91" s="21">
        <f t="shared" si="153"/>
        <v>0</v>
      </c>
      <c r="BA91" s="21">
        <f t="shared" si="152"/>
        <v>0</v>
      </c>
      <c r="BB91" s="21">
        <f t="shared" si="152"/>
        <v>0</v>
      </c>
      <c r="BC91" s="21">
        <f t="shared" si="152"/>
        <v>0</v>
      </c>
    </row>
    <row r="92" spans="1:55" x14ac:dyDescent="0.25">
      <c r="A92" s="41"/>
      <c r="B92" s="54"/>
      <c r="C92" s="48"/>
      <c r="D92" s="55">
        <v>22105</v>
      </c>
      <c r="E92" s="56" t="s">
        <v>97</v>
      </c>
      <c r="F92" s="19">
        <f t="shared" si="183"/>
        <v>462207.02</v>
      </c>
      <c r="G92" s="19"/>
      <c r="H92" s="19">
        <f>SUM(F92:G92)</f>
        <v>462207.02</v>
      </c>
      <c r="I92" s="19">
        <f t="shared" si="184"/>
        <v>272124.01</v>
      </c>
      <c r="J92" s="19">
        <f t="shared" si="184"/>
        <v>247942.41</v>
      </c>
      <c r="K92" s="57">
        <f>H92-I92</f>
        <v>190083.01</v>
      </c>
      <c r="M92" s="57">
        <f t="shared" si="124"/>
        <v>24181.600000000006</v>
      </c>
      <c r="O92" s="19">
        <v>433307</v>
      </c>
      <c r="P92" s="19"/>
      <c r="Q92" s="19">
        <f>O92+P92</f>
        <v>433307</v>
      </c>
      <c r="R92" s="59">
        <v>265134.73</v>
      </c>
      <c r="S92" s="59">
        <v>240953.13</v>
      </c>
      <c r="T92" s="58">
        <f>Q92-R92</f>
        <v>168172.27000000002</v>
      </c>
      <c r="V92" s="60">
        <v>28900.02</v>
      </c>
      <c r="W92" s="60"/>
      <c r="X92" s="39">
        <f>V92+W92</f>
        <v>28900.02</v>
      </c>
      <c r="Y92" s="59">
        <v>6989.28</v>
      </c>
      <c r="Z92" s="59">
        <v>6989.28</v>
      </c>
      <c r="AA92" s="39">
        <f>X92-Y92</f>
        <v>21910.74</v>
      </c>
      <c r="AC92" s="19"/>
      <c r="AD92" s="19"/>
      <c r="AE92" s="19">
        <f>SUM(AC92:AD92)</f>
        <v>0</v>
      </c>
      <c r="AF92" s="19"/>
      <c r="AG92" s="19"/>
      <c r="AH92" s="19">
        <f>AE92-AF92</f>
        <v>0</v>
      </c>
      <c r="AJ92" s="19"/>
      <c r="AK92" s="19"/>
      <c r="AL92" s="19">
        <f>SUM(AJ92:AK92)</f>
        <v>0</v>
      </c>
      <c r="AM92" s="19"/>
      <c r="AN92" s="19"/>
      <c r="AO92" s="19">
        <f>AL92-AM92</f>
        <v>0</v>
      </c>
      <c r="AQ92" s="21">
        <f t="shared" si="108"/>
        <v>462207.02</v>
      </c>
      <c r="AR92" s="21">
        <f t="shared" si="108"/>
        <v>0</v>
      </c>
      <c r="AS92" s="21">
        <f t="shared" si="108"/>
        <v>462207.02</v>
      </c>
      <c r="AT92" s="21">
        <f t="shared" si="107"/>
        <v>272124.01</v>
      </c>
      <c r="AU92" s="21">
        <f t="shared" si="107"/>
        <v>247942.41</v>
      </c>
      <c r="AV92" s="21">
        <f t="shared" si="107"/>
        <v>190083.01</v>
      </c>
      <c r="AW92" s="18"/>
      <c r="AX92" s="21">
        <f t="shared" si="153"/>
        <v>0</v>
      </c>
      <c r="AY92" s="21">
        <f t="shared" si="153"/>
        <v>0</v>
      </c>
      <c r="AZ92" s="21">
        <f t="shared" si="153"/>
        <v>0</v>
      </c>
      <c r="BA92" s="21">
        <f t="shared" si="152"/>
        <v>0</v>
      </c>
      <c r="BB92" s="21">
        <f t="shared" si="152"/>
        <v>0</v>
      </c>
      <c r="BC92" s="21">
        <f t="shared" si="152"/>
        <v>0</v>
      </c>
    </row>
    <row r="93" spans="1:55" x14ac:dyDescent="0.25">
      <c r="A93" s="41"/>
      <c r="B93" s="54"/>
      <c r="C93" s="48"/>
      <c r="D93" s="55">
        <v>22106</v>
      </c>
      <c r="E93" s="56" t="s">
        <v>98</v>
      </c>
      <c r="F93" s="19">
        <f t="shared" si="183"/>
        <v>174938.54</v>
      </c>
      <c r="G93" s="19"/>
      <c r="H93" s="19">
        <f>SUM(F93:G93)</f>
        <v>174938.54</v>
      </c>
      <c r="I93" s="19">
        <f t="shared" si="184"/>
        <v>90486.56</v>
      </c>
      <c r="J93" s="19">
        <f t="shared" si="184"/>
        <v>90486.56</v>
      </c>
      <c r="K93" s="57">
        <f>H93-I93</f>
        <v>84451.98000000001</v>
      </c>
      <c r="M93" s="57">
        <f t="shared" si="124"/>
        <v>0</v>
      </c>
      <c r="O93" s="19">
        <v>139700</v>
      </c>
      <c r="P93" s="19"/>
      <c r="Q93" s="19">
        <f>O93+P93</f>
        <v>139700</v>
      </c>
      <c r="R93" s="59">
        <v>71348.899999999994</v>
      </c>
      <c r="S93" s="59">
        <v>71348.899999999994</v>
      </c>
      <c r="T93" s="58">
        <f>Q93-R93</f>
        <v>68351.100000000006</v>
      </c>
      <c r="V93" s="60">
        <v>35238.54</v>
      </c>
      <c r="W93" s="60"/>
      <c r="X93" s="39">
        <f>V93+W93</f>
        <v>35238.54</v>
      </c>
      <c r="Y93" s="59">
        <v>19137.66</v>
      </c>
      <c r="Z93" s="59">
        <v>19137.66</v>
      </c>
      <c r="AA93" s="39">
        <f>X93-Y93</f>
        <v>16100.880000000001</v>
      </c>
      <c r="AC93" s="19"/>
      <c r="AD93" s="19"/>
      <c r="AE93" s="19">
        <f>SUM(AC93:AD93)</f>
        <v>0</v>
      </c>
      <c r="AF93" s="19"/>
      <c r="AG93" s="19"/>
      <c r="AH93" s="19">
        <f>AE93-AF93</f>
        <v>0</v>
      </c>
      <c r="AJ93" s="19"/>
      <c r="AK93" s="19"/>
      <c r="AL93" s="19">
        <f>SUM(AJ93:AK93)</f>
        <v>0</v>
      </c>
      <c r="AM93" s="19"/>
      <c r="AN93" s="19"/>
      <c r="AO93" s="19">
        <f>AL93-AM93</f>
        <v>0</v>
      </c>
      <c r="AQ93" s="21">
        <f t="shared" si="108"/>
        <v>174938.54</v>
      </c>
      <c r="AR93" s="21">
        <f t="shared" si="108"/>
        <v>0</v>
      </c>
      <c r="AS93" s="21">
        <f t="shared" si="108"/>
        <v>174938.54</v>
      </c>
      <c r="AT93" s="21">
        <f t="shared" si="107"/>
        <v>90486.56</v>
      </c>
      <c r="AU93" s="21">
        <f t="shared" si="107"/>
        <v>90486.56</v>
      </c>
      <c r="AV93" s="21">
        <f t="shared" si="107"/>
        <v>84451.98000000001</v>
      </c>
      <c r="AW93" s="18"/>
      <c r="AX93" s="21">
        <f t="shared" si="153"/>
        <v>0</v>
      </c>
      <c r="AY93" s="21">
        <f t="shared" si="153"/>
        <v>0</v>
      </c>
      <c r="AZ93" s="21">
        <f t="shared" si="153"/>
        <v>0</v>
      </c>
      <c r="BA93" s="21">
        <f t="shared" si="152"/>
        <v>0</v>
      </c>
      <c r="BB93" s="21">
        <f t="shared" si="152"/>
        <v>0</v>
      </c>
      <c r="BC93" s="21">
        <f t="shared" si="152"/>
        <v>0</v>
      </c>
    </row>
    <row r="94" spans="1:55" x14ac:dyDescent="0.25">
      <c r="A94" s="41"/>
      <c r="B94" s="48"/>
      <c r="C94" s="49">
        <v>22300</v>
      </c>
      <c r="D94" s="50" t="s">
        <v>99</v>
      </c>
      <c r="E94" s="51"/>
      <c r="F94" s="52">
        <f t="shared" ref="F94:K94" si="185">SUM(F95)</f>
        <v>90000</v>
      </c>
      <c r="G94" s="52">
        <f t="shared" si="185"/>
        <v>0</v>
      </c>
      <c r="H94" s="52">
        <f t="shared" si="185"/>
        <v>90000</v>
      </c>
      <c r="I94" s="52">
        <f t="shared" si="185"/>
        <v>14642.12</v>
      </c>
      <c r="J94" s="52">
        <f t="shared" si="185"/>
        <v>14642.12</v>
      </c>
      <c r="K94" s="53">
        <f t="shared" si="185"/>
        <v>75357.88</v>
      </c>
      <c r="M94" s="53">
        <f t="shared" si="124"/>
        <v>0</v>
      </c>
      <c r="O94" s="52">
        <f t="shared" ref="O94:T94" si="186">SUM(O95)</f>
        <v>90000</v>
      </c>
      <c r="P94" s="52">
        <f t="shared" si="186"/>
        <v>0</v>
      </c>
      <c r="Q94" s="52">
        <f t="shared" si="186"/>
        <v>90000</v>
      </c>
      <c r="R94" s="52">
        <f t="shared" si="186"/>
        <v>14642.12</v>
      </c>
      <c r="S94" s="52">
        <f t="shared" si="186"/>
        <v>14642.12</v>
      </c>
      <c r="T94" s="53">
        <f t="shared" si="186"/>
        <v>75357.88</v>
      </c>
      <c r="V94" s="61">
        <f t="shared" ref="V94:AA94" si="187">SUM(V95)</f>
        <v>0</v>
      </c>
      <c r="W94" s="61">
        <f t="shared" si="187"/>
        <v>0</v>
      </c>
      <c r="X94" s="61">
        <f t="shared" si="187"/>
        <v>0</v>
      </c>
      <c r="Y94" s="61">
        <f t="shared" si="187"/>
        <v>0</v>
      </c>
      <c r="Z94" s="61">
        <f t="shared" si="187"/>
        <v>0</v>
      </c>
      <c r="AA94" s="61">
        <f t="shared" si="187"/>
        <v>0</v>
      </c>
      <c r="AC94" s="52"/>
      <c r="AD94" s="52"/>
      <c r="AE94" s="52">
        <f>SUM(AE95)</f>
        <v>0</v>
      </c>
      <c r="AF94" s="52">
        <f>SUM(AF95)</f>
        <v>0</v>
      </c>
      <c r="AG94" s="52">
        <f>SUM(AG95)</f>
        <v>0</v>
      </c>
      <c r="AH94" s="52">
        <f>SUM(AH95)</f>
        <v>0</v>
      </c>
      <c r="AJ94" s="52">
        <f t="shared" ref="AJ94:AO94" si="188">SUM(AJ95)</f>
        <v>0</v>
      </c>
      <c r="AK94" s="52">
        <f t="shared" si="188"/>
        <v>0</v>
      </c>
      <c r="AL94" s="52">
        <f t="shared" si="188"/>
        <v>0</v>
      </c>
      <c r="AM94" s="52">
        <f t="shared" si="188"/>
        <v>0</v>
      </c>
      <c r="AN94" s="52">
        <f t="shared" si="188"/>
        <v>0</v>
      </c>
      <c r="AO94" s="52">
        <f t="shared" si="188"/>
        <v>0</v>
      </c>
      <c r="AQ94" s="21">
        <f t="shared" si="108"/>
        <v>90000</v>
      </c>
      <c r="AR94" s="21">
        <f t="shared" si="108"/>
        <v>0</v>
      </c>
      <c r="AS94" s="21">
        <f t="shared" si="108"/>
        <v>90000</v>
      </c>
      <c r="AT94" s="21">
        <f t="shared" si="107"/>
        <v>14642.12</v>
      </c>
      <c r="AU94" s="21">
        <f t="shared" si="107"/>
        <v>14642.12</v>
      </c>
      <c r="AV94" s="21">
        <f t="shared" si="107"/>
        <v>75357.88</v>
      </c>
      <c r="AW94" s="18"/>
      <c r="AX94" s="21">
        <f t="shared" si="153"/>
        <v>0</v>
      </c>
      <c r="AY94" s="21">
        <f t="shared" si="153"/>
        <v>0</v>
      </c>
      <c r="AZ94" s="21">
        <f t="shared" si="153"/>
        <v>0</v>
      </c>
      <c r="BA94" s="21">
        <f t="shared" si="152"/>
        <v>0</v>
      </c>
      <c r="BB94" s="21">
        <f t="shared" si="152"/>
        <v>0</v>
      </c>
      <c r="BC94" s="21">
        <f t="shared" si="152"/>
        <v>0</v>
      </c>
    </row>
    <row r="95" spans="1:55" ht="30" x14ac:dyDescent="0.25">
      <c r="A95" s="41"/>
      <c r="B95" s="54"/>
      <c r="C95" s="74"/>
      <c r="D95" s="75">
        <v>22301</v>
      </c>
      <c r="E95" s="73" t="s">
        <v>99</v>
      </c>
      <c r="F95" s="19">
        <f>O95+V95+AC95+AJ95</f>
        <v>90000</v>
      </c>
      <c r="G95" s="19"/>
      <c r="H95" s="19">
        <f>SUM(F95:G95)</f>
        <v>90000</v>
      </c>
      <c r="I95" s="19">
        <f>R95+Y95+AF95+AM95</f>
        <v>14642.12</v>
      </c>
      <c r="J95" s="19">
        <f>S95+Z95+AG95+AN95</f>
        <v>14642.12</v>
      </c>
      <c r="K95" s="57">
        <f>H95-I95</f>
        <v>75357.88</v>
      </c>
      <c r="M95" s="57">
        <f t="shared" si="124"/>
        <v>0</v>
      </c>
      <c r="O95" s="19">
        <v>90000</v>
      </c>
      <c r="P95" s="19"/>
      <c r="Q95" s="19">
        <f>O95+P95</f>
        <v>90000</v>
      </c>
      <c r="R95" s="59">
        <v>14642.12</v>
      </c>
      <c r="S95" s="59">
        <v>14642.12</v>
      </c>
      <c r="T95" s="58">
        <f>Q95-R95</f>
        <v>75357.88</v>
      </c>
      <c r="V95" s="60"/>
      <c r="W95" s="60"/>
      <c r="X95" s="39">
        <f>V95+W95</f>
        <v>0</v>
      </c>
      <c r="Y95" s="60"/>
      <c r="Z95" s="60"/>
      <c r="AA95" s="39">
        <f>X95-Y95</f>
        <v>0</v>
      </c>
      <c r="AC95" s="19"/>
      <c r="AD95" s="19"/>
      <c r="AE95" s="19">
        <f>SUM(AC95:AD95)</f>
        <v>0</v>
      </c>
      <c r="AF95" s="19"/>
      <c r="AG95" s="19"/>
      <c r="AH95" s="19">
        <f>AE95-AF95</f>
        <v>0</v>
      </c>
      <c r="AJ95" s="19"/>
      <c r="AK95" s="19"/>
      <c r="AL95" s="19">
        <f>SUM(AJ95:AK95)</f>
        <v>0</v>
      </c>
      <c r="AM95" s="19"/>
      <c r="AN95" s="19"/>
      <c r="AO95" s="19">
        <f>AL95-AM95</f>
        <v>0</v>
      </c>
      <c r="AQ95" s="21">
        <f t="shared" si="108"/>
        <v>90000</v>
      </c>
      <c r="AR95" s="21">
        <f t="shared" si="108"/>
        <v>0</v>
      </c>
      <c r="AS95" s="21">
        <f t="shared" si="108"/>
        <v>90000</v>
      </c>
      <c r="AT95" s="21">
        <f t="shared" si="107"/>
        <v>14642.12</v>
      </c>
      <c r="AU95" s="21">
        <f t="shared" si="107"/>
        <v>14642.12</v>
      </c>
      <c r="AV95" s="21">
        <f t="shared" si="107"/>
        <v>75357.88</v>
      </c>
      <c r="AW95" s="18"/>
      <c r="AX95" s="21">
        <f t="shared" si="153"/>
        <v>0</v>
      </c>
      <c r="AY95" s="21">
        <f t="shared" si="153"/>
        <v>0</v>
      </c>
      <c r="AZ95" s="21">
        <f t="shared" si="153"/>
        <v>0</v>
      </c>
      <c r="BA95" s="21">
        <f t="shared" si="152"/>
        <v>0</v>
      </c>
      <c r="BB95" s="21">
        <f t="shared" si="152"/>
        <v>0</v>
      </c>
      <c r="BC95" s="21">
        <f t="shared" si="152"/>
        <v>0</v>
      </c>
    </row>
    <row r="96" spans="1:55" x14ac:dyDescent="0.25">
      <c r="A96" s="41"/>
      <c r="B96" s="48"/>
      <c r="C96" s="49">
        <v>23200</v>
      </c>
      <c r="D96" s="50"/>
      <c r="E96" s="51"/>
      <c r="F96" s="52">
        <f t="shared" ref="F96:K96" si="189">SUM(F97)</f>
        <v>4536</v>
      </c>
      <c r="G96" s="52">
        <f t="shared" si="189"/>
        <v>0</v>
      </c>
      <c r="H96" s="52">
        <f t="shared" si="189"/>
        <v>4536</v>
      </c>
      <c r="I96" s="52">
        <f t="shared" si="189"/>
        <v>0</v>
      </c>
      <c r="J96" s="52">
        <f t="shared" si="189"/>
        <v>0</v>
      </c>
      <c r="K96" s="53">
        <f t="shared" si="189"/>
        <v>4536</v>
      </c>
      <c r="M96" s="52">
        <f t="shared" si="124"/>
        <v>0</v>
      </c>
      <c r="O96" s="52">
        <f t="shared" ref="O96:T96" si="190">SUM(O97)</f>
        <v>4536</v>
      </c>
      <c r="P96" s="52">
        <f t="shared" si="190"/>
        <v>0</v>
      </c>
      <c r="Q96" s="52">
        <f t="shared" si="190"/>
        <v>4536</v>
      </c>
      <c r="R96" s="52">
        <f t="shared" si="190"/>
        <v>0</v>
      </c>
      <c r="S96" s="52">
        <f t="shared" si="190"/>
        <v>0</v>
      </c>
      <c r="T96" s="52">
        <f t="shared" si="190"/>
        <v>4536</v>
      </c>
      <c r="V96" s="60"/>
      <c r="W96" s="60"/>
      <c r="X96" s="39"/>
      <c r="Y96" s="60"/>
      <c r="Z96" s="60"/>
      <c r="AA96" s="39"/>
      <c r="AC96" s="52">
        <f t="shared" ref="AC96:AH96" si="191">SUM(AC97)</f>
        <v>0</v>
      </c>
      <c r="AD96" s="52">
        <f t="shared" si="191"/>
        <v>0</v>
      </c>
      <c r="AE96" s="52">
        <f t="shared" si="191"/>
        <v>0</v>
      </c>
      <c r="AF96" s="52">
        <f t="shared" si="191"/>
        <v>0</v>
      </c>
      <c r="AG96" s="52">
        <f t="shared" si="191"/>
        <v>0</v>
      </c>
      <c r="AH96" s="52">
        <f t="shared" si="191"/>
        <v>0</v>
      </c>
      <c r="AJ96" s="52">
        <f t="shared" ref="AJ96:AO96" si="192">SUM(AJ97)</f>
        <v>0</v>
      </c>
      <c r="AK96" s="52">
        <f t="shared" si="192"/>
        <v>0</v>
      </c>
      <c r="AL96" s="52">
        <f t="shared" si="192"/>
        <v>0</v>
      </c>
      <c r="AM96" s="52">
        <f t="shared" si="192"/>
        <v>0</v>
      </c>
      <c r="AN96" s="52">
        <f t="shared" si="192"/>
        <v>0</v>
      </c>
      <c r="AO96" s="52">
        <f t="shared" si="192"/>
        <v>0</v>
      </c>
      <c r="AQ96" s="21">
        <f t="shared" si="108"/>
        <v>4536</v>
      </c>
      <c r="AR96" s="21">
        <f t="shared" si="108"/>
        <v>0</v>
      </c>
      <c r="AS96" s="21">
        <f t="shared" si="108"/>
        <v>4536</v>
      </c>
      <c r="AT96" s="21">
        <f t="shared" si="107"/>
        <v>0</v>
      </c>
      <c r="AU96" s="21">
        <f t="shared" si="107"/>
        <v>0</v>
      </c>
      <c r="AV96" s="21">
        <f t="shared" si="107"/>
        <v>4536</v>
      </c>
      <c r="AW96" s="18"/>
      <c r="AX96" s="21">
        <f t="shared" si="153"/>
        <v>0</v>
      </c>
      <c r="AY96" s="21">
        <f t="shared" si="153"/>
        <v>0</v>
      </c>
      <c r="AZ96" s="21">
        <f t="shared" si="153"/>
        <v>0</v>
      </c>
      <c r="BA96" s="21">
        <f t="shared" si="152"/>
        <v>0</v>
      </c>
      <c r="BB96" s="21">
        <f t="shared" si="152"/>
        <v>0</v>
      </c>
      <c r="BC96" s="21">
        <f t="shared" si="152"/>
        <v>0</v>
      </c>
    </row>
    <row r="97" spans="1:55" ht="30" x14ac:dyDescent="0.25">
      <c r="A97" s="41"/>
      <c r="B97" s="54"/>
      <c r="C97" s="74"/>
      <c r="D97" s="72">
        <v>23201</v>
      </c>
      <c r="E97" s="73" t="s">
        <v>100</v>
      </c>
      <c r="F97" s="19">
        <f>O97+V97+AC97+AJ97</f>
        <v>4536</v>
      </c>
      <c r="G97" s="19"/>
      <c r="H97" s="19">
        <f>SUM(F97:G97)</f>
        <v>4536</v>
      </c>
      <c r="I97" s="19">
        <f>R97+Y97+AF97+AM97</f>
        <v>0</v>
      </c>
      <c r="J97" s="19">
        <f>S97+Z97+AG97+AN97</f>
        <v>0</v>
      </c>
      <c r="K97" s="57">
        <f>H97-I97</f>
        <v>4536</v>
      </c>
      <c r="M97" s="57">
        <f t="shared" si="124"/>
        <v>0</v>
      </c>
      <c r="O97" s="19">
        <v>4536</v>
      </c>
      <c r="P97" s="19"/>
      <c r="Q97" s="19">
        <f>O97+P97</f>
        <v>4536</v>
      </c>
      <c r="R97" s="19"/>
      <c r="S97" s="19"/>
      <c r="T97" s="58">
        <f>Q97-R97</f>
        <v>4536</v>
      </c>
      <c r="V97" s="60"/>
      <c r="W97" s="60"/>
      <c r="X97" s="39"/>
      <c r="Y97" s="60"/>
      <c r="Z97" s="60"/>
      <c r="AA97" s="39"/>
      <c r="AC97" s="19"/>
      <c r="AD97" s="19"/>
      <c r="AE97" s="19">
        <f>SUM(AC97:AD97)</f>
        <v>0</v>
      </c>
      <c r="AF97" s="19"/>
      <c r="AG97" s="19"/>
      <c r="AH97" s="19">
        <f>AE97-AF97</f>
        <v>0</v>
      </c>
      <c r="AJ97" s="19"/>
      <c r="AK97" s="19"/>
      <c r="AL97" s="19">
        <f>SUM(AJ97:AK97)</f>
        <v>0</v>
      </c>
      <c r="AM97" s="19"/>
      <c r="AN97" s="19"/>
      <c r="AO97" s="19">
        <f>AL97-AM97</f>
        <v>0</v>
      </c>
      <c r="AQ97" s="21">
        <f t="shared" si="108"/>
        <v>4536</v>
      </c>
      <c r="AR97" s="21">
        <f t="shared" si="108"/>
        <v>0</v>
      </c>
      <c r="AS97" s="21">
        <f t="shared" si="108"/>
        <v>4536</v>
      </c>
      <c r="AT97" s="21">
        <f t="shared" si="107"/>
        <v>0</v>
      </c>
      <c r="AU97" s="21">
        <f t="shared" si="107"/>
        <v>0</v>
      </c>
      <c r="AV97" s="21">
        <f t="shared" si="107"/>
        <v>4536</v>
      </c>
      <c r="AW97" s="18"/>
      <c r="AX97" s="21">
        <f t="shared" si="153"/>
        <v>0</v>
      </c>
      <c r="AY97" s="21">
        <f t="shared" si="153"/>
        <v>0</v>
      </c>
      <c r="AZ97" s="21">
        <f t="shared" si="153"/>
        <v>0</v>
      </c>
      <c r="BA97" s="21">
        <f t="shared" si="152"/>
        <v>0</v>
      </c>
      <c r="BB97" s="21">
        <f t="shared" si="152"/>
        <v>0</v>
      </c>
      <c r="BC97" s="21">
        <f t="shared" si="152"/>
        <v>0</v>
      </c>
    </row>
    <row r="98" spans="1:55" x14ac:dyDescent="0.25">
      <c r="A98" s="41"/>
      <c r="B98" s="42">
        <v>24000</v>
      </c>
      <c r="C98" s="43" t="s">
        <v>101</v>
      </c>
      <c r="D98" s="44"/>
      <c r="E98" s="45"/>
      <c r="F98" s="46">
        <f t="shared" ref="F98:K98" si="193">SUM(F99,F101,F103,F105,F107,F109,F111,F113)</f>
        <v>3085318.04</v>
      </c>
      <c r="G98" s="46">
        <f t="shared" si="193"/>
        <v>0</v>
      </c>
      <c r="H98" s="46">
        <f t="shared" si="193"/>
        <v>3085318.04</v>
      </c>
      <c r="I98" s="46">
        <f t="shared" si="193"/>
        <v>1274216.3999999999</v>
      </c>
      <c r="J98" s="46">
        <f t="shared" si="193"/>
        <v>1260231.48</v>
      </c>
      <c r="K98" s="47">
        <f t="shared" si="193"/>
        <v>1811101.6400000001</v>
      </c>
      <c r="M98" s="46">
        <f t="shared" si="124"/>
        <v>13984.919999999925</v>
      </c>
      <c r="O98" s="46">
        <f t="shared" ref="O98:T98" si="194">SUM(O99,O101,O103,O105,O107,O109,O111,O113)</f>
        <v>3038274</v>
      </c>
      <c r="P98" s="46">
        <f t="shared" si="194"/>
        <v>0</v>
      </c>
      <c r="Q98" s="46">
        <f t="shared" si="194"/>
        <v>3038274</v>
      </c>
      <c r="R98" s="46">
        <f t="shared" si="194"/>
        <v>1273399.92</v>
      </c>
      <c r="S98" s="46">
        <f t="shared" si="194"/>
        <v>1260231.48</v>
      </c>
      <c r="T98" s="47">
        <f t="shared" si="194"/>
        <v>1764874.08</v>
      </c>
      <c r="V98" s="62">
        <f t="shared" ref="V98:AA98" si="195">SUM(V99,V101,V103,V105,V107,V109,V111,V113)</f>
        <v>47044.04</v>
      </c>
      <c r="W98" s="62">
        <f t="shared" si="195"/>
        <v>0</v>
      </c>
      <c r="X98" s="62">
        <f t="shared" si="195"/>
        <v>47044.04</v>
      </c>
      <c r="Y98" s="62">
        <f t="shared" si="195"/>
        <v>816.48</v>
      </c>
      <c r="Z98" s="62">
        <f t="shared" si="195"/>
        <v>0</v>
      </c>
      <c r="AA98" s="62">
        <f t="shared" si="195"/>
        <v>46227.56</v>
      </c>
      <c r="AC98" s="46">
        <f t="shared" ref="AC98:AH98" si="196">SUM(AC99,AC101,AC103,AC105,AC107,AC109,AC111,AC113)</f>
        <v>0</v>
      </c>
      <c r="AD98" s="46">
        <f t="shared" si="196"/>
        <v>0</v>
      </c>
      <c r="AE98" s="46">
        <f t="shared" si="196"/>
        <v>0</v>
      </c>
      <c r="AF98" s="46">
        <f t="shared" si="196"/>
        <v>0</v>
      </c>
      <c r="AG98" s="46">
        <f t="shared" si="196"/>
        <v>0</v>
      </c>
      <c r="AH98" s="46">
        <f t="shared" si="196"/>
        <v>0</v>
      </c>
      <c r="AJ98" s="46">
        <f t="shared" ref="AJ98:AO98" si="197">SUM(AJ99,AJ101,AJ103,AJ105,AJ107,AJ109,AJ111,AJ113)</f>
        <v>0</v>
      </c>
      <c r="AK98" s="46">
        <f t="shared" si="197"/>
        <v>0</v>
      </c>
      <c r="AL98" s="46">
        <f t="shared" si="197"/>
        <v>0</v>
      </c>
      <c r="AM98" s="46">
        <f t="shared" si="197"/>
        <v>0</v>
      </c>
      <c r="AN98" s="46">
        <f t="shared" si="197"/>
        <v>0</v>
      </c>
      <c r="AO98" s="46">
        <f t="shared" si="197"/>
        <v>0</v>
      </c>
      <c r="AQ98" s="21">
        <f t="shared" si="108"/>
        <v>3085318.04</v>
      </c>
      <c r="AR98" s="21">
        <f t="shared" si="108"/>
        <v>0</v>
      </c>
      <c r="AS98" s="21">
        <f t="shared" si="108"/>
        <v>3085318.04</v>
      </c>
      <c r="AT98" s="21">
        <f t="shared" si="107"/>
        <v>1274216.3999999999</v>
      </c>
      <c r="AU98" s="21">
        <f t="shared" si="107"/>
        <v>1260231.48</v>
      </c>
      <c r="AV98" s="21">
        <f t="shared" si="107"/>
        <v>1811101.6400000001</v>
      </c>
      <c r="AW98" s="18"/>
      <c r="AX98" s="21">
        <f t="shared" si="153"/>
        <v>0</v>
      </c>
      <c r="AY98" s="21">
        <f t="shared" si="153"/>
        <v>0</v>
      </c>
      <c r="AZ98" s="21">
        <f t="shared" si="153"/>
        <v>0</v>
      </c>
      <c r="BA98" s="21">
        <f t="shared" si="152"/>
        <v>0</v>
      </c>
      <c r="BB98" s="21">
        <f t="shared" si="152"/>
        <v>0</v>
      </c>
      <c r="BC98" s="21">
        <f t="shared" si="152"/>
        <v>0</v>
      </c>
    </row>
    <row r="99" spans="1:55" x14ac:dyDescent="0.25">
      <c r="A99" s="41"/>
      <c r="B99" s="48"/>
      <c r="C99" s="49">
        <v>24200</v>
      </c>
      <c r="D99" s="50" t="s">
        <v>102</v>
      </c>
      <c r="E99" s="51"/>
      <c r="F99" s="52">
        <f>SUM(F100)</f>
        <v>0</v>
      </c>
      <c r="G99" s="52">
        <f>SUM(G100)</f>
        <v>0</v>
      </c>
      <c r="H99" s="52">
        <f>SUM(H100)</f>
        <v>0</v>
      </c>
      <c r="I99" s="52">
        <f>SUM(I100)</f>
        <v>0</v>
      </c>
      <c r="J99" s="52">
        <f>SUM(J100)</f>
        <v>0</v>
      </c>
      <c r="K99" s="53">
        <f>H99-I99</f>
        <v>0</v>
      </c>
      <c r="M99" s="53">
        <f t="shared" si="124"/>
        <v>0</v>
      </c>
      <c r="O99" s="52">
        <f t="shared" ref="O99:T99" si="198">SUM(O100)</f>
        <v>0</v>
      </c>
      <c r="P99" s="52">
        <f t="shared" si="198"/>
        <v>0</v>
      </c>
      <c r="Q99" s="52">
        <f t="shared" si="198"/>
        <v>0</v>
      </c>
      <c r="R99" s="52">
        <f t="shared" si="198"/>
        <v>0</v>
      </c>
      <c r="S99" s="52">
        <f t="shared" si="198"/>
        <v>0</v>
      </c>
      <c r="T99" s="53">
        <f t="shared" si="198"/>
        <v>0</v>
      </c>
      <c r="V99" s="61">
        <f t="shared" ref="V99:AA99" si="199">SUM(V100)</f>
        <v>0</v>
      </c>
      <c r="W99" s="61">
        <f t="shared" si="199"/>
        <v>0</v>
      </c>
      <c r="X99" s="61">
        <f t="shared" si="199"/>
        <v>0</v>
      </c>
      <c r="Y99" s="61">
        <f t="shared" si="199"/>
        <v>0</v>
      </c>
      <c r="Z99" s="61">
        <f t="shared" si="199"/>
        <v>0</v>
      </c>
      <c r="AA99" s="61">
        <f t="shared" si="199"/>
        <v>0</v>
      </c>
      <c r="AC99" s="52">
        <f>SUM(AC100)</f>
        <v>0</v>
      </c>
      <c r="AD99" s="52">
        <f>SUM(AD100)</f>
        <v>0</v>
      </c>
      <c r="AE99" s="52">
        <f>SUM(AE100)</f>
        <v>0</v>
      </c>
      <c r="AF99" s="52">
        <f>SUM(AF100)</f>
        <v>0</v>
      </c>
      <c r="AG99" s="52">
        <f>SUM(AG100)</f>
        <v>0</v>
      </c>
      <c r="AH99" s="53">
        <f>AE99-AF99</f>
        <v>0</v>
      </c>
      <c r="AJ99" s="52">
        <f>SUM(AJ100)</f>
        <v>0</v>
      </c>
      <c r="AK99" s="52">
        <f>SUM(AK100)</f>
        <v>0</v>
      </c>
      <c r="AL99" s="52">
        <f>SUM(AL100)</f>
        <v>0</v>
      </c>
      <c r="AM99" s="52">
        <f>SUM(AM100)</f>
        <v>0</v>
      </c>
      <c r="AN99" s="52">
        <f>SUM(AN100)</f>
        <v>0</v>
      </c>
      <c r="AO99" s="53">
        <f>AL99-AM99</f>
        <v>0</v>
      </c>
      <c r="AQ99" s="21">
        <f t="shared" si="108"/>
        <v>0</v>
      </c>
      <c r="AR99" s="21">
        <f t="shared" si="108"/>
        <v>0</v>
      </c>
      <c r="AS99" s="21">
        <f t="shared" si="108"/>
        <v>0</v>
      </c>
      <c r="AT99" s="21">
        <f t="shared" si="107"/>
        <v>0</v>
      </c>
      <c r="AU99" s="21">
        <f t="shared" si="107"/>
        <v>0</v>
      </c>
      <c r="AV99" s="21">
        <f t="shared" si="107"/>
        <v>0</v>
      </c>
      <c r="AW99" s="18"/>
      <c r="AX99" s="21">
        <f t="shared" si="153"/>
        <v>0</v>
      </c>
      <c r="AY99" s="21">
        <f t="shared" si="153"/>
        <v>0</v>
      </c>
      <c r="AZ99" s="21">
        <f t="shared" si="153"/>
        <v>0</v>
      </c>
      <c r="BA99" s="21">
        <f t="shared" si="152"/>
        <v>0</v>
      </c>
      <c r="BB99" s="21">
        <f t="shared" si="152"/>
        <v>0</v>
      </c>
      <c r="BC99" s="21">
        <f t="shared" si="152"/>
        <v>0</v>
      </c>
    </row>
    <row r="100" spans="1:55" x14ac:dyDescent="0.25">
      <c r="A100" s="41"/>
      <c r="B100" s="54"/>
      <c r="C100" s="48"/>
      <c r="D100" s="55">
        <v>24201</v>
      </c>
      <c r="E100" s="56" t="s">
        <v>102</v>
      </c>
      <c r="F100" s="19">
        <f>O100+V100+AC100+AJ100</f>
        <v>0</v>
      </c>
      <c r="G100" s="19"/>
      <c r="H100" s="19">
        <f>SUM(F100:G100)</f>
        <v>0</v>
      </c>
      <c r="I100" s="19">
        <f>R100+Y100+AF100+AM100</f>
        <v>0</v>
      </c>
      <c r="J100" s="19">
        <f>S100+Z100+AG100+AN100</f>
        <v>0</v>
      </c>
      <c r="K100" s="57">
        <f>H100-I100</f>
        <v>0</v>
      </c>
      <c r="M100" s="57">
        <f t="shared" si="124"/>
        <v>0</v>
      </c>
      <c r="O100" s="19"/>
      <c r="P100" s="19"/>
      <c r="Q100" s="19">
        <f t="shared" ref="Q100:Q106" si="200">O100+P100</f>
        <v>0</v>
      </c>
      <c r="R100" s="19"/>
      <c r="S100" s="19"/>
      <c r="T100" s="58">
        <f>Q100-R100</f>
        <v>0</v>
      </c>
      <c r="V100" s="60"/>
      <c r="W100" s="60"/>
      <c r="X100" s="39">
        <f>V100+W100</f>
        <v>0</v>
      </c>
      <c r="Y100" s="60"/>
      <c r="Z100" s="60"/>
      <c r="AA100" s="39">
        <f>X100-Y100</f>
        <v>0</v>
      </c>
      <c r="AC100" s="19"/>
      <c r="AD100" s="19"/>
      <c r="AE100" s="19">
        <f>SUM(AC100:AD100)</f>
        <v>0</v>
      </c>
      <c r="AF100" s="19"/>
      <c r="AG100" s="19"/>
      <c r="AH100" s="19">
        <f>AE100-AF100</f>
        <v>0</v>
      </c>
      <c r="AJ100" s="19"/>
      <c r="AK100" s="19"/>
      <c r="AL100" s="19">
        <f>SUM(AJ100:AK100)</f>
        <v>0</v>
      </c>
      <c r="AM100" s="19"/>
      <c r="AN100" s="19"/>
      <c r="AO100" s="19">
        <f>AL100-AM100</f>
        <v>0</v>
      </c>
      <c r="AQ100" s="21">
        <f t="shared" si="108"/>
        <v>0</v>
      </c>
      <c r="AR100" s="21">
        <f t="shared" si="108"/>
        <v>0</v>
      </c>
      <c r="AS100" s="21">
        <f t="shared" si="108"/>
        <v>0</v>
      </c>
      <c r="AT100" s="21">
        <f t="shared" si="107"/>
        <v>0</v>
      </c>
      <c r="AU100" s="21">
        <f t="shared" si="107"/>
        <v>0</v>
      </c>
      <c r="AV100" s="21">
        <f t="shared" si="107"/>
        <v>0</v>
      </c>
      <c r="AW100" s="18"/>
      <c r="AX100" s="21">
        <f t="shared" si="153"/>
        <v>0</v>
      </c>
      <c r="AY100" s="21">
        <f t="shared" si="153"/>
        <v>0</v>
      </c>
      <c r="AZ100" s="21">
        <f t="shared" si="153"/>
        <v>0</v>
      </c>
      <c r="BA100" s="21">
        <f t="shared" si="152"/>
        <v>0</v>
      </c>
      <c r="BB100" s="21">
        <f t="shared" si="152"/>
        <v>0</v>
      </c>
      <c r="BC100" s="21">
        <f t="shared" si="152"/>
        <v>0</v>
      </c>
    </row>
    <row r="101" spans="1:55" x14ac:dyDescent="0.25">
      <c r="A101" s="41"/>
      <c r="B101" s="48"/>
      <c r="C101" s="49">
        <v>24300</v>
      </c>
      <c r="D101" s="50" t="s">
        <v>103</v>
      </c>
      <c r="E101" s="51"/>
      <c r="F101" s="52">
        <f t="shared" ref="F101:K101" si="201">SUM(F102)</f>
        <v>196114</v>
      </c>
      <c r="G101" s="52">
        <f t="shared" si="201"/>
        <v>0</v>
      </c>
      <c r="H101" s="52">
        <f t="shared" si="201"/>
        <v>196114</v>
      </c>
      <c r="I101" s="52">
        <f t="shared" si="201"/>
        <v>23578.6</v>
      </c>
      <c r="J101" s="52">
        <f t="shared" si="201"/>
        <v>23578.6</v>
      </c>
      <c r="K101" s="53">
        <f t="shared" si="201"/>
        <v>172535.4</v>
      </c>
      <c r="M101" s="52">
        <f t="shared" si="124"/>
        <v>0</v>
      </c>
      <c r="O101" s="52">
        <f t="shared" ref="O101:T101" si="202">SUM(O102)</f>
        <v>196114</v>
      </c>
      <c r="P101" s="52">
        <f t="shared" si="202"/>
        <v>0</v>
      </c>
      <c r="Q101" s="52">
        <f t="shared" si="202"/>
        <v>196114</v>
      </c>
      <c r="R101" s="52">
        <f t="shared" si="202"/>
        <v>23578.6</v>
      </c>
      <c r="S101" s="52">
        <f t="shared" si="202"/>
        <v>23578.6</v>
      </c>
      <c r="T101" s="53">
        <f t="shared" si="202"/>
        <v>172535.4</v>
      </c>
      <c r="V101" s="61">
        <f t="shared" ref="V101:AA101" si="203">SUM(V102)</f>
        <v>0</v>
      </c>
      <c r="W101" s="61">
        <f t="shared" si="203"/>
        <v>0</v>
      </c>
      <c r="X101" s="61">
        <f t="shared" si="203"/>
        <v>0</v>
      </c>
      <c r="Y101" s="61">
        <f t="shared" si="203"/>
        <v>0</v>
      </c>
      <c r="Z101" s="61">
        <f t="shared" si="203"/>
        <v>0</v>
      </c>
      <c r="AA101" s="61">
        <f t="shared" si="203"/>
        <v>0</v>
      </c>
      <c r="AC101" s="52">
        <f t="shared" ref="AC101:AH101" si="204">SUM(AC102)</f>
        <v>0</v>
      </c>
      <c r="AD101" s="52">
        <f t="shared" si="204"/>
        <v>0</v>
      </c>
      <c r="AE101" s="52">
        <f t="shared" si="204"/>
        <v>0</v>
      </c>
      <c r="AF101" s="52">
        <f t="shared" si="204"/>
        <v>0</v>
      </c>
      <c r="AG101" s="52">
        <f t="shared" si="204"/>
        <v>0</v>
      </c>
      <c r="AH101" s="52">
        <f t="shared" si="204"/>
        <v>0</v>
      </c>
      <c r="AJ101" s="52">
        <f t="shared" ref="AJ101:AO101" si="205">SUM(AJ102)</f>
        <v>0</v>
      </c>
      <c r="AK101" s="52">
        <f t="shared" si="205"/>
        <v>0</v>
      </c>
      <c r="AL101" s="52">
        <f t="shared" si="205"/>
        <v>0</v>
      </c>
      <c r="AM101" s="52">
        <f t="shared" si="205"/>
        <v>0</v>
      </c>
      <c r="AN101" s="52">
        <f t="shared" si="205"/>
        <v>0</v>
      </c>
      <c r="AO101" s="52">
        <f t="shared" si="205"/>
        <v>0</v>
      </c>
      <c r="AQ101" s="21">
        <f t="shared" si="108"/>
        <v>196114</v>
      </c>
      <c r="AR101" s="21">
        <f t="shared" si="108"/>
        <v>0</v>
      </c>
      <c r="AS101" s="21">
        <f t="shared" si="108"/>
        <v>196114</v>
      </c>
      <c r="AT101" s="21">
        <f t="shared" si="107"/>
        <v>23578.6</v>
      </c>
      <c r="AU101" s="21">
        <f t="shared" si="107"/>
        <v>23578.6</v>
      </c>
      <c r="AV101" s="21">
        <f t="shared" si="107"/>
        <v>172535.4</v>
      </c>
      <c r="AW101" s="18"/>
      <c r="AX101" s="21">
        <f t="shared" si="153"/>
        <v>0</v>
      </c>
      <c r="AY101" s="21">
        <f t="shared" si="153"/>
        <v>0</v>
      </c>
      <c r="AZ101" s="21">
        <f t="shared" si="153"/>
        <v>0</v>
      </c>
      <c r="BA101" s="21">
        <f t="shared" si="152"/>
        <v>0</v>
      </c>
      <c r="BB101" s="21">
        <f t="shared" si="152"/>
        <v>0</v>
      </c>
      <c r="BC101" s="21">
        <f t="shared" si="152"/>
        <v>0</v>
      </c>
    </row>
    <row r="102" spans="1:55" x14ac:dyDescent="0.25">
      <c r="A102" s="41"/>
      <c r="B102" s="54"/>
      <c r="C102" s="48"/>
      <c r="D102" s="55">
        <v>24301</v>
      </c>
      <c r="E102" s="56" t="s">
        <v>103</v>
      </c>
      <c r="F102" s="19">
        <f>O102+V102+AC102+AJ102</f>
        <v>196114</v>
      </c>
      <c r="G102" s="19"/>
      <c r="H102" s="19">
        <f>SUM(F102:G102)</f>
        <v>196114</v>
      </c>
      <c r="I102" s="19">
        <f>R102+Y102+AF102+AM102</f>
        <v>23578.6</v>
      </c>
      <c r="J102" s="19">
        <f>S102+Z102+AG102+AN102</f>
        <v>23578.6</v>
      </c>
      <c r="K102" s="57">
        <f>H102-I102</f>
        <v>172535.4</v>
      </c>
      <c r="M102" s="57">
        <f t="shared" si="124"/>
        <v>0</v>
      </c>
      <c r="O102" s="19">
        <v>196114</v>
      </c>
      <c r="P102" s="19"/>
      <c r="Q102" s="19">
        <f t="shared" si="200"/>
        <v>196114</v>
      </c>
      <c r="R102" s="59">
        <v>23578.6</v>
      </c>
      <c r="S102" s="59">
        <v>23578.6</v>
      </c>
      <c r="T102" s="58">
        <f>Q102-R102</f>
        <v>172535.4</v>
      </c>
      <c r="V102" s="60"/>
      <c r="W102" s="60"/>
      <c r="X102" s="39">
        <f>V102+W102</f>
        <v>0</v>
      </c>
      <c r="Y102" s="60"/>
      <c r="Z102" s="60"/>
      <c r="AA102" s="39">
        <f>X102-Y102</f>
        <v>0</v>
      </c>
      <c r="AC102" s="19"/>
      <c r="AD102" s="19"/>
      <c r="AE102" s="19">
        <f>SUM(AC102:AD102)</f>
        <v>0</v>
      </c>
      <c r="AF102" s="19"/>
      <c r="AG102" s="19"/>
      <c r="AH102" s="19">
        <f>AE102-AF102</f>
        <v>0</v>
      </c>
      <c r="AJ102" s="19"/>
      <c r="AK102" s="19"/>
      <c r="AL102" s="19">
        <f>SUM(AJ102:AK102)</f>
        <v>0</v>
      </c>
      <c r="AM102" s="19"/>
      <c r="AN102" s="19"/>
      <c r="AO102" s="19">
        <f>AL102-AM102</f>
        <v>0</v>
      </c>
      <c r="AQ102" s="21">
        <f t="shared" si="108"/>
        <v>196114</v>
      </c>
      <c r="AR102" s="21">
        <f t="shared" si="108"/>
        <v>0</v>
      </c>
      <c r="AS102" s="21">
        <f t="shared" si="108"/>
        <v>196114</v>
      </c>
      <c r="AT102" s="21">
        <f t="shared" si="107"/>
        <v>23578.6</v>
      </c>
      <c r="AU102" s="21">
        <f t="shared" si="107"/>
        <v>23578.6</v>
      </c>
      <c r="AV102" s="21">
        <f t="shared" si="107"/>
        <v>172535.4</v>
      </c>
      <c r="AW102" s="18"/>
      <c r="AX102" s="21">
        <f t="shared" si="153"/>
        <v>0</v>
      </c>
      <c r="AY102" s="21">
        <f t="shared" si="153"/>
        <v>0</v>
      </c>
      <c r="AZ102" s="21">
        <f t="shared" si="153"/>
        <v>0</v>
      </c>
      <c r="BA102" s="21">
        <f t="shared" si="152"/>
        <v>0</v>
      </c>
      <c r="BB102" s="21">
        <f t="shared" si="152"/>
        <v>0</v>
      </c>
      <c r="BC102" s="21">
        <f t="shared" si="152"/>
        <v>0</v>
      </c>
    </row>
    <row r="103" spans="1:55" x14ac:dyDescent="0.25">
      <c r="A103" s="41"/>
      <c r="B103" s="48"/>
      <c r="C103" s="49">
        <v>24400</v>
      </c>
      <c r="D103" s="50" t="s">
        <v>104</v>
      </c>
      <c r="E103" s="51"/>
      <c r="F103" s="52">
        <f t="shared" ref="F103:K103" si="206">SUM(F104)</f>
        <v>0</v>
      </c>
      <c r="G103" s="52">
        <f t="shared" si="206"/>
        <v>0</v>
      </c>
      <c r="H103" s="52">
        <f t="shared" si="206"/>
        <v>0</v>
      </c>
      <c r="I103" s="52">
        <f t="shared" si="206"/>
        <v>0</v>
      </c>
      <c r="J103" s="52">
        <f t="shared" si="206"/>
        <v>0</v>
      </c>
      <c r="K103" s="53">
        <f t="shared" si="206"/>
        <v>0</v>
      </c>
      <c r="M103" s="53">
        <f t="shared" si="124"/>
        <v>0</v>
      </c>
      <c r="O103" s="52"/>
      <c r="P103" s="52">
        <f>SUM(P104)</f>
        <v>0</v>
      </c>
      <c r="Q103" s="52">
        <f>SUM(Q104)</f>
        <v>0</v>
      </c>
      <c r="R103" s="52">
        <f>SUM(R104)</f>
        <v>0</v>
      </c>
      <c r="S103" s="52">
        <f>SUM(S104)</f>
        <v>0</v>
      </c>
      <c r="T103" s="53">
        <f>SUM(T104)</f>
        <v>0</v>
      </c>
      <c r="V103" s="61">
        <f t="shared" ref="V103:AA103" si="207">SUM(V104)</f>
        <v>0</v>
      </c>
      <c r="W103" s="61">
        <f t="shared" si="207"/>
        <v>0</v>
      </c>
      <c r="X103" s="61">
        <f t="shared" si="207"/>
        <v>0</v>
      </c>
      <c r="Y103" s="61">
        <f t="shared" si="207"/>
        <v>0</v>
      </c>
      <c r="Z103" s="61">
        <f t="shared" si="207"/>
        <v>0</v>
      </c>
      <c r="AA103" s="61">
        <f t="shared" si="207"/>
        <v>0</v>
      </c>
      <c r="AC103" s="52">
        <f t="shared" ref="AC103:AH103" si="208">SUM(AC104)</f>
        <v>0</v>
      </c>
      <c r="AD103" s="52">
        <f t="shared" si="208"/>
        <v>0</v>
      </c>
      <c r="AE103" s="52">
        <f t="shared" si="208"/>
        <v>0</v>
      </c>
      <c r="AF103" s="52">
        <f t="shared" si="208"/>
        <v>0</v>
      </c>
      <c r="AG103" s="52">
        <f t="shared" si="208"/>
        <v>0</v>
      </c>
      <c r="AH103" s="52">
        <f t="shared" si="208"/>
        <v>0</v>
      </c>
      <c r="AJ103" s="52">
        <f t="shared" ref="AJ103:AO103" si="209">SUM(AJ104)</f>
        <v>0</v>
      </c>
      <c r="AK103" s="52">
        <f t="shared" si="209"/>
        <v>0</v>
      </c>
      <c r="AL103" s="52">
        <f t="shared" si="209"/>
        <v>0</v>
      </c>
      <c r="AM103" s="52">
        <f t="shared" si="209"/>
        <v>0</v>
      </c>
      <c r="AN103" s="52">
        <f t="shared" si="209"/>
        <v>0</v>
      </c>
      <c r="AO103" s="52">
        <f t="shared" si="209"/>
        <v>0</v>
      </c>
      <c r="AQ103" s="21">
        <f t="shared" si="108"/>
        <v>0</v>
      </c>
      <c r="AR103" s="21">
        <f t="shared" si="108"/>
        <v>0</v>
      </c>
      <c r="AS103" s="21">
        <f t="shared" si="108"/>
        <v>0</v>
      </c>
      <c r="AT103" s="21">
        <f t="shared" si="107"/>
        <v>0</v>
      </c>
      <c r="AU103" s="21">
        <f t="shared" si="107"/>
        <v>0</v>
      </c>
      <c r="AV103" s="21">
        <f t="shared" si="107"/>
        <v>0</v>
      </c>
      <c r="AW103" s="18"/>
      <c r="AX103" s="21">
        <f t="shared" si="153"/>
        <v>0</v>
      </c>
      <c r="AY103" s="21">
        <f t="shared" si="153"/>
        <v>0</v>
      </c>
      <c r="AZ103" s="21">
        <f t="shared" si="153"/>
        <v>0</v>
      </c>
      <c r="BA103" s="21">
        <f t="shared" si="152"/>
        <v>0</v>
      </c>
      <c r="BB103" s="21">
        <f t="shared" si="152"/>
        <v>0</v>
      </c>
      <c r="BC103" s="21">
        <f t="shared" si="152"/>
        <v>0</v>
      </c>
    </row>
    <row r="104" spans="1:55" x14ac:dyDescent="0.25">
      <c r="A104" s="41"/>
      <c r="B104" s="54"/>
      <c r="C104" s="48"/>
      <c r="D104" s="55">
        <v>24401</v>
      </c>
      <c r="E104" s="56" t="s">
        <v>104</v>
      </c>
      <c r="F104" s="19">
        <f>O104+V104+AC104+AJ104</f>
        <v>0</v>
      </c>
      <c r="G104" s="19"/>
      <c r="H104" s="19">
        <f>SUM(F104:G104)</f>
        <v>0</v>
      </c>
      <c r="I104" s="19">
        <f>R104+Y104+AF104+AM104</f>
        <v>0</v>
      </c>
      <c r="J104" s="19">
        <f>S104+Z104+AG104+AN104</f>
        <v>0</v>
      </c>
      <c r="K104" s="57">
        <f>H104-I104</f>
        <v>0</v>
      </c>
      <c r="M104" s="57">
        <f t="shared" si="124"/>
        <v>0</v>
      </c>
      <c r="O104" s="19"/>
      <c r="P104" s="19"/>
      <c r="Q104" s="19">
        <f t="shared" si="200"/>
        <v>0</v>
      </c>
      <c r="R104" s="19"/>
      <c r="S104" s="19"/>
      <c r="T104" s="58">
        <f>Q104-R104</f>
        <v>0</v>
      </c>
      <c r="V104" s="60"/>
      <c r="W104" s="60"/>
      <c r="X104" s="39">
        <f>V104+W104</f>
        <v>0</v>
      </c>
      <c r="Y104" s="60"/>
      <c r="Z104" s="60"/>
      <c r="AA104" s="39">
        <f>X104-Y104</f>
        <v>0</v>
      </c>
      <c r="AC104" s="19"/>
      <c r="AD104" s="19"/>
      <c r="AE104" s="19">
        <f>SUM(AC104:AD104)</f>
        <v>0</v>
      </c>
      <c r="AF104" s="19"/>
      <c r="AG104" s="19"/>
      <c r="AH104" s="19">
        <f>AE104-AF104</f>
        <v>0</v>
      </c>
      <c r="AJ104" s="19"/>
      <c r="AK104" s="19"/>
      <c r="AL104" s="19">
        <f>SUM(AJ104:AK104)</f>
        <v>0</v>
      </c>
      <c r="AM104" s="19"/>
      <c r="AN104" s="19"/>
      <c r="AO104" s="19">
        <f>AL104-AM104</f>
        <v>0</v>
      </c>
      <c r="AQ104" s="21">
        <f t="shared" si="108"/>
        <v>0</v>
      </c>
      <c r="AR104" s="21">
        <f t="shared" si="108"/>
        <v>0</v>
      </c>
      <c r="AS104" s="21">
        <f t="shared" si="108"/>
        <v>0</v>
      </c>
      <c r="AT104" s="21">
        <f t="shared" si="107"/>
        <v>0</v>
      </c>
      <c r="AU104" s="21">
        <f t="shared" si="107"/>
        <v>0</v>
      </c>
      <c r="AV104" s="21">
        <f t="shared" si="107"/>
        <v>0</v>
      </c>
      <c r="AW104" s="18"/>
      <c r="AX104" s="21">
        <f t="shared" si="153"/>
        <v>0</v>
      </c>
      <c r="AY104" s="21">
        <f t="shared" si="153"/>
        <v>0</v>
      </c>
      <c r="AZ104" s="21">
        <f t="shared" si="153"/>
        <v>0</v>
      </c>
      <c r="BA104" s="21">
        <f t="shared" si="152"/>
        <v>0</v>
      </c>
      <c r="BB104" s="21">
        <f t="shared" si="152"/>
        <v>0</v>
      </c>
      <c r="BC104" s="21">
        <f t="shared" si="152"/>
        <v>0</v>
      </c>
    </row>
    <row r="105" spans="1:55" x14ac:dyDescent="0.25">
      <c r="A105" s="41"/>
      <c r="B105" s="48"/>
      <c r="C105" s="49">
        <v>24500</v>
      </c>
      <c r="D105" s="50" t="s">
        <v>105</v>
      </c>
      <c r="E105" s="51"/>
      <c r="F105" s="52">
        <f t="shared" ref="F105:K105" si="210">SUM(F106)</f>
        <v>0</v>
      </c>
      <c r="G105" s="52">
        <f t="shared" si="210"/>
        <v>0</v>
      </c>
      <c r="H105" s="52">
        <f t="shared" si="210"/>
        <v>0</v>
      </c>
      <c r="I105" s="52">
        <f t="shared" si="210"/>
        <v>0</v>
      </c>
      <c r="J105" s="52">
        <f t="shared" si="210"/>
        <v>0</v>
      </c>
      <c r="K105" s="53">
        <f t="shared" si="210"/>
        <v>0</v>
      </c>
      <c r="M105" s="53">
        <f t="shared" si="124"/>
        <v>0</v>
      </c>
      <c r="O105" s="52"/>
      <c r="P105" s="52">
        <f>SUM(P106)</f>
        <v>0</v>
      </c>
      <c r="Q105" s="52">
        <f>SUM(Q106)</f>
        <v>0</v>
      </c>
      <c r="R105" s="52">
        <f>SUM(R106)</f>
        <v>0</v>
      </c>
      <c r="S105" s="52">
        <f>SUM(S106)</f>
        <v>0</v>
      </c>
      <c r="T105" s="53">
        <f>SUM(T106)</f>
        <v>0</v>
      </c>
      <c r="V105" s="61">
        <f t="shared" ref="V105:AA105" si="211">SUM(V106)</f>
        <v>0</v>
      </c>
      <c r="W105" s="61">
        <f t="shared" si="211"/>
        <v>0</v>
      </c>
      <c r="X105" s="61">
        <f t="shared" si="211"/>
        <v>0</v>
      </c>
      <c r="Y105" s="61">
        <f t="shared" si="211"/>
        <v>0</v>
      </c>
      <c r="Z105" s="61">
        <f t="shared" si="211"/>
        <v>0</v>
      </c>
      <c r="AA105" s="61">
        <f t="shared" si="211"/>
        <v>0</v>
      </c>
      <c r="AC105" s="52">
        <f t="shared" ref="AC105:AH105" si="212">SUM(AC106)</f>
        <v>0</v>
      </c>
      <c r="AD105" s="52">
        <f t="shared" si="212"/>
        <v>0</v>
      </c>
      <c r="AE105" s="52">
        <f t="shared" si="212"/>
        <v>0</v>
      </c>
      <c r="AF105" s="52">
        <f t="shared" si="212"/>
        <v>0</v>
      </c>
      <c r="AG105" s="52">
        <f t="shared" si="212"/>
        <v>0</v>
      </c>
      <c r="AH105" s="52">
        <f t="shared" si="212"/>
        <v>0</v>
      </c>
      <c r="AJ105" s="52">
        <f t="shared" ref="AJ105:AO105" si="213">SUM(AJ106)</f>
        <v>0</v>
      </c>
      <c r="AK105" s="52">
        <f t="shared" si="213"/>
        <v>0</v>
      </c>
      <c r="AL105" s="52">
        <f t="shared" si="213"/>
        <v>0</v>
      </c>
      <c r="AM105" s="52">
        <f t="shared" si="213"/>
        <v>0</v>
      </c>
      <c r="AN105" s="52">
        <f t="shared" si="213"/>
        <v>0</v>
      </c>
      <c r="AO105" s="52">
        <f t="shared" si="213"/>
        <v>0</v>
      </c>
      <c r="AQ105" s="21">
        <f t="shared" si="108"/>
        <v>0</v>
      </c>
      <c r="AR105" s="21">
        <f t="shared" si="108"/>
        <v>0</v>
      </c>
      <c r="AS105" s="21">
        <f t="shared" si="108"/>
        <v>0</v>
      </c>
      <c r="AT105" s="21">
        <f t="shared" si="107"/>
        <v>0</v>
      </c>
      <c r="AU105" s="21">
        <f t="shared" si="107"/>
        <v>0</v>
      </c>
      <c r="AV105" s="21">
        <f t="shared" si="107"/>
        <v>0</v>
      </c>
      <c r="AW105" s="18"/>
      <c r="AX105" s="21">
        <f t="shared" si="153"/>
        <v>0</v>
      </c>
      <c r="AY105" s="21">
        <f t="shared" si="153"/>
        <v>0</v>
      </c>
      <c r="AZ105" s="21">
        <f t="shared" si="153"/>
        <v>0</v>
      </c>
      <c r="BA105" s="21">
        <f t="shared" si="152"/>
        <v>0</v>
      </c>
      <c r="BB105" s="21">
        <f t="shared" si="152"/>
        <v>0</v>
      </c>
      <c r="BC105" s="21">
        <f t="shared" si="152"/>
        <v>0</v>
      </c>
    </row>
    <row r="106" spans="1:55" x14ac:dyDescent="0.25">
      <c r="A106" s="41"/>
      <c r="B106" s="54"/>
      <c r="C106" s="48"/>
      <c r="D106" s="55">
        <v>24501</v>
      </c>
      <c r="E106" s="56" t="s">
        <v>105</v>
      </c>
      <c r="F106" s="19">
        <f>O106+V106+AC106+AJ106</f>
        <v>0</v>
      </c>
      <c r="G106" s="19"/>
      <c r="H106" s="19">
        <f>SUM(F106:G106)</f>
        <v>0</v>
      </c>
      <c r="I106" s="19">
        <f>R106+Y106+AF106+AM106</f>
        <v>0</v>
      </c>
      <c r="J106" s="19">
        <f>S106+Z106+AG106+AN106</f>
        <v>0</v>
      </c>
      <c r="K106" s="57">
        <f>H106-I106</f>
        <v>0</v>
      </c>
      <c r="M106" s="57">
        <f t="shared" si="124"/>
        <v>0</v>
      </c>
      <c r="O106" s="19"/>
      <c r="P106" s="19"/>
      <c r="Q106" s="19">
        <f t="shared" si="200"/>
        <v>0</v>
      </c>
      <c r="R106" s="19"/>
      <c r="S106" s="19"/>
      <c r="T106" s="58">
        <f>Q106-R106</f>
        <v>0</v>
      </c>
      <c r="V106" s="60"/>
      <c r="W106" s="60">
        <v>0</v>
      </c>
      <c r="X106" s="39">
        <f>V106+W106</f>
        <v>0</v>
      </c>
      <c r="Y106" s="60">
        <v>0</v>
      </c>
      <c r="Z106" s="60">
        <v>0</v>
      </c>
      <c r="AA106" s="39">
        <f>X106-Y106</f>
        <v>0</v>
      </c>
      <c r="AC106" s="19"/>
      <c r="AD106" s="19"/>
      <c r="AE106" s="19">
        <f>SUM(AC106:AD106)</f>
        <v>0</v>
      </c>
      <c r="AF106" s="19"/>
      <c r="AG106" s="19"/>
      <c r="AH106" s="19">
        <f>AE106-AF106</f>
        <v>0</v>
      </c>
      <c r="AJ106" s="19"/>
      <c r="AK106" s="19"/>
      <c r="AL106" s="19">
        <f>SUM(AJ106:AK106)</f>
        <v>0</v>
      </c>
      <c r="AM106" s="19"/>
      <c r="AN106" s="19"/>
      <c r="AO106" s="19">
        <f>AL106-AM106</f>
        <v>0</v>
      </c>
      <c r="AQ106" s="21">
        <f t="shared" si="108"/>
        <v>0</v>
      </c>
      <c r="AR106" s="21">
        <f t="shared" si="108"/>
        <v>0</v>
      </c>
      <c r="AS106" s="21">
        <f t="shared" si="108"/>
        <v>0</v>
      </c>
      <c r="AT106" s="21">
        <f t="shared" si="107"/>
        <v>0</v>
      </c>
      <c r="AU106" s="21">
        <f t="shared" si="107"/>
        <v>0</v>
      </c>
      <c r="AV106" s="21">
        <f t="shared" si="107"/>
        <v>0</v>
      </c>
      <c r="AW106" s="18"/>
      <c r="AX106" s="21">
        <f t="shared" si="153"/>
        <v>0</v>
      </c>
      <c r="AY106" s="21">
        <f t="shared" si="153"/>
        <v>0</v>
      </c>
      <c r="AZ106" s="21">
        <f t="shared" si="153"/>
        <v>0</v>
      </c>
      <c r="BA106" s="21">
        <f t="shared" si="152"/>
        <v>0</v>
      </c>
      <c r="BB106" s="21">
        <f t="shared" si="152"/>
        <v>0</v>
      </c>
      <c r="BC106" s="21">
        <f t="shared" si="152"/>
        <v>0</v>
      </c>
    </row>
    <row r="107" spans="1:55" x14ac:dyDescent="0.25">
      <c r="A107" s="41"/>
      <c r="B107" s="48"/>
      <c r="C107" s="49">
        <v>24600</v>
      </c>
      <c r="D107" s="50" t="s">
        <v>106</v>
      </c>
      <c r="E107" s="51"/>
      <c r="F107" s="52">
        <f t="shared" ref="F107:K107" si="214">SUM(F108)</f>
        <v>1050384.04</v>
      </c>
      <c r="G107" s="52">
        <f t="shared" si="214"/>
        <v>0</v>
      </c>
      <c r="H107" s="52">
        <f t="shared" si="214"/>
        <v>1050384.04</v>
      </c>
      <c r="I107" s="52">
        <f t="shared" si="214"/>
        <v>466363.41</v>
      </c>
      <c r="J107" s="52">
        <f t="shared" si="214"/>
        <v>453036.7</v>
      </c>
      <c r="K107" s="53">
        <f t="shared" si="214"/>
        <v>584020.63000000012</v>
      </c>
      <c r="M107" s="53">
        <f t="shared" si="124"/>
        <v>13326.709999999963</v>
      </c>
      <c r="O107" s="52">
        <f t="shared" ref="O107:T107" si="215">SUM(O108)</f>
        <v>1003340</v>
      </c>
      <c r="P107" s="52">
        <f t="shared" si="215"/>
        <v>0</v>
      </c>
      <c r="Q107" s="52">
        <f t="shared" si="215"/>
        <v>1003340</v>
      </c>
      <c r="R107" s="52">
        <f t="shared" si="215"/>
        <v>465546.93</v>
      </c>
      <c r="S107" s="52">
        <f t="shared" si="215"/>
        <v>453036.7</v>
      </c>
      <c r="T107" s="53">
        <f t="shared" si="215"/>
        <v>537793.07000000007</v>
      </c>
      <c r="V107" s="61">
        <f t="shared" ref="V107:AA107" si="216">SUM(V108)</f>
        <v>47044.04</v>
      </c>
      <c r="W107" s="61">
        <f t="shared" si="216"/>
        <v>0</v>
      </c>
      <c r="X107" s="61">
        <f t="shared" si="216"/>
        <v>47044.04</v>
      </c>
      <c r="Y107" s="61">
        <f t="shared" si="216"/>
        <v>816.48</v>
      </c>
      <c r="Z107" s="61">
        <f t="shared" si="216"/>
        <v>0</v>
      </c>
      <c r="AA107" s="61">
        <f t="shared" si="216"/>
        <v>46227.56</v>
      </c>
      <c r="AC107" s="52">
        <f t="shared" ref="AC107:AH107" si="217">SUM(AC108)</f>
        <v>0</v>
      </c>
      <c r="AD107" s="52">
        <f t="shared" si="217"/>
        <v>0</v>
      </c>
      <c r="AE107" s="52">
        <f t="shared" si="217"/>
        <v>0</v>
      </c>
      <c r="AF107" s="52">
        <f t="shared" si="217"/>
        <v>0</v>
      </c>
      <c r="AG107" s="52">
        <f t="shared" si="217"/>
        <v>0</v>
      </c>
      <c r="AH107" s="52">
        <f t="shared" si="217"/>
        <v>0</v>
      </c>
      <c r="AJ107" s="52">
        <f t="shared" ref="AJ107:AO107" si="218">SUM(AJ108)</f>
        <v>0</v>
      </c>
      <c r="AK107" s="52">
        <f t="shared" si="218"/>
        <v>0</v>
      </c>
      <c r="AL107" s="52">
        <f t="shared" si="218"/>
        <v>0</v>
      </c>
      <c r="AM107" s="52">
        <f t="shared" si="218"/>
        <v>0</v>
      </c>
      <c r="AN107" s="52">
        <f t="shared" si="218"/>
        <v>0</v>
      </c>
      <c r="AO107" s="52">
        <f t="shared" si="218"/>
        <v>0</v>
      </c>
      <c r="AQ107" s="21">
        <f t="shared" si="108"/>
        <v>1050384.04</v>
      </c>
      <c r="AR107" s="21">
        <f t="shared" si="108"/>
        <v>0</v>
      </c>
      <c r="AS107" s="21">
        <f t="shared" si="108"/>
        <v>1050384.04</v>
      </c>
      <c r="AT107" s="21">
        <f t="shared" si="107"/>
        <v>466363.41</v>
      </c>
      <c r="AU107" s="21">
        <f t="shared" si="107"/>
        <v>453036.7</v>
      </c>
      <c r="AV107" s="21">
        <f t="shared" si="107"/>
        <v>584020.63000000012</v>
      </c>
      <c r="AW107" s="18"/>
      <c r="AX107" s="21">
        <f t="shared" si="153"/>
        <v>0</v>
      </c>
      <c r="AY107" s="21">
        <f t="shared" si="153"/>
        <v>0</v>
      </c>
      <c r="AZ107" s="21">
        <f t="shared" si="153"/>
        <v>0</v>
      </c>
      <c r="BA107" s="21">
        <f t="shared" si="152"/>
        <v>0</v>
      </c>
      <c r="BB107" s="21">
        <f t="shared" si="152"/>
        <v>0</v>
      </c>
      <c r="BC107" s="21">
        <f t="shared" si="152"/>
        <v>0</v>
      </c>
    </row>
    <row r="108" spans="1:55" x14ac:dyDescent="0.25">
      <c r="A108" s="41"/>
      <c r="B108" s="54"/>
      <c r="C108" s="48"/>
      <c r="D108" s="55">
        <v>24601</v>
      </c>
      <c r="E108" s="56" t="s">
        <v>107</v>
      </c>
      <c r="F108" s="19">
        <f>O108+V108+AC108+AJ108</f>
        <v>1050384.04</v>
      </c>
      <c r="G108" s="19"/>
      <c r="H108" s="19">
        <f>SUM(F108:G108)</f>
        <v>1050384.04</v>
      </c>
      <c r="I108" s="19">
        <f>R108+Y108+AF108+AM108</f>
        <v>466363.41</v>
      </c>
      <c r="J108" s="19">
        <f>S108+Z108+AG108+AN108</f>
        <v>453036.7</v>
      </c>
      <c r="K108" s="57">
        <f>H108-I108</f>
        <v>584020.63000000012</v>
      </c>
      <c r="M108" s="57">
        <f t="shared" si="124"/>
        <v>13326.709999999963</v>
      </c>
      <c r="O108" s="19">
        <v>1003340</v>
      </c>
      <c r="P108" s="19"/>
      <c r="Q108" s="19">
        <f>O108+P108</f>
        <v>1003340</v>
      </c>
      <c r="R108" s="59">
        <v>465546.93</v>
      </c>
      <c r="S108" s="59">
        <v>453036.7</v>
      </c>
      <c r="T108" s="58">
        <f>Q108-R108</f>
        <v>537793.07000000007</v>
      </c>
      <c r="V108" s="60">
        <v>47044.04</v>
      </c>
      <c r="W108" s="60">
        <v>0</v>
      </c>
      <c r="X108" s="39">
        <f>V108+W108</f>
        <v>47044.04</v>
      </c>
      <c r="Y108" s="60">
        <v>816.48</v>
      </c>
      <c r="Z108" s="60">
        <v>0</v>
      </c>
      <c r="AA108" s="39">
        <f>X108-Y108</f>
        <v>46227.56</v>
      </c>
      <c r="AC108" s="19"/>
      <c r="AD108" s="19"/>
      <c r="AE108" s="19">
        <f>SUM(AC108:AD108)</f>
        <v>0</v>
      </c>
      <c r="AF108" s="19"/>
      <c r="AG108" s="19"/>
      <c r="AH108" s="19">
        <f>AE108-AF108</f>
        <v>0</v>
      </c>
      <c r="AJ108" s="19"/>
      <c r="AK108" s="19"/>
      <c r="AL108" s="19">
        <f>SUM(AJ108:AK108)</f>
        <v>0</v>
      </c>
      <c r="AM108" s="19"/>
      <c r="AN108" s="19"/>
      <c r="AO108" s="19">
        <f>AL108-AM108</f>
        <v>0</v>
      </c>
      <c r="AQ108" s="21">
        <f t="shared" si="108"/>
        <v>1050384.04</v>
      </c>
      <c r="AR108" s="21">
        <f t="shared" si="108"/>
        <v>0</v>
      </c>
      <c r="AS108" s="21">
        <f t="shared" si="108"/>
        <v>1050384.04</v>
      </c>
      <c r="AT108" s="21">
        <f t="shared" si="107"/>
        <v>466363.41</v>
      </c>
      <c r="AU108" s="21">
        <f t="shared" si="107"/>
        <v>453036.7</v>
      </c>
      <c r="AV108" s="21">
        <f t="shared" si="107"/>
        <v>584020.63000000012</v>
      </c>
      <c r="AW108" s="18"/>
      <c r="AX108" s="21">
        <f t="shared" si="153"/>
        <v>0</v>
      </c>
      <c r="AY108" s="21">
        <f t="shared" si="153"/>
        <v>0</v>
      </c>
      <c r="AZ108" s="21">
        <f t="shared" si="153"/>
        <v>0</v>
      </c>
      <c r="BA108" s="21">
        <f t="shared" si="152"/>
        <v>0</v>
      </c>
      <c r="BB108" s="21">
        <f t="shared" si="152"/>
        <v>0</v>
      </c>
      <c r="BC108" s="21">
        <f t="shared" si="152"/>
        <v>0</v>
      </c>
    </row>
    <row r="109" spans="1:55" x14ac:dyDescent="0.25">
      <c r="A109" s="41"/>
      <c r="B109" s="48"/>
      <c r="C109" s="49">
        <v>24700</v>
      </c>
      <c r="D109" s="50" t="s">
        <v>108</v>
      </c>
      <c r="E109" s="51"/>
      <c r="F109" s="52">
        <f t="shared" ref="F109:K109" si="219">SUM(F110)</f>
        <v>168476</v>
      </c>
      <c r="G109" s="52">
        <f t="shared" si="219"/>
        <v>0</v>
      </c>
      <c r="H109" s="52">
        <f t="shared" si="219"/>
        <v>168476</v>
      </c>
      <c r="I109" s="52">
        <f t="shared" si="219"/>
        <v>39589.22</v>
      </c>
      <c r="J109" s="52">
        <f t="shared" si="219"/>
        <v>38931.01</v>
      </c>
      <c r="K109" s="53">
        <f t="shared" si="219"/>
        <v>128886.78</v>
      </c>
      <c r="M109" s="53">
        <f t="shared" si="124"/>
        <v>658.20999999999913</v>
      </c>
      <c r="O109" s="52">
        <f t="shared" ref="O109:T109" si="220">SUM(O110)</f>
        <v>168476</v>
      </c>
      <c r="P109" s="52">
        <f t="shared" si="220"/>
        <v>0</v>
      </c>
      <c r="Q109" s="52">
        <f t="shared" si="220"/>
        <v>168476</v>
      </c>
      <c r="R109" s="52">
        <f t="shared" si="220"/>
        <v>39589.22</v>
      </c>
      <c r="S109" s="52">
        <f t="shared" si="220"/>
        <v>38931.01</v>
      </c>
      <c r="T109" s="53">
        <f t="shared" si="220"/>
        <v>128886.78</v>
      </c>
      <c r="V109" s="61">
        <f t="shared" ref="V109:AA109" si="221">SUM(V110)</f>
        <v>0</v>
      </c>
      <c r="W109" s="61">
        <f t="shared" si="221"/>
        <v>0</v>
      </c>
      <c r="X109" s="61">
        <f t="shared" si="221"/>
        <v>0</v>
      </c>
      <c r="Y109" s="61">
        <f t="shared" si="221"/>
        <v>0</v>
      </c>
      <c r="Z109" s="61">
        <f t="shared" si="221"/>
        <v>0</v>
      </c>
      <c r="AA109" s="61">
        <f t="shared" si="221"/>
        <v>0</v>
      </c>
      <c r="AC109" s="52">
        <f t="shared" ref="AC109:AH109" si="222">SUM(AC110)</f>
        <v>0</v>
      </c>
      <c r="AD109" s="52">
        <f t="shared" si="222"/>
        <v>0</v>
      </c>
      <c r="AE109" s="52">
        <f t="shared" si="222"/>
        <v>0</v>
      </c>
      <c r="AF109" s="52">
        <f t="shared" si="222"/>
        <v>0</v>
      </c>
      <c r="AG109" s="52">
        <f t="shared" si="222"/>
        <v>0</v>
      </c>
      <c r="AH109" s="52">
        <f t="shared" si="222"/>
        <v>0</v>
      </c>
      <c r="AJ109" s="52">
        <f t="shared" ref="AJ109:AO109" si="223">SUM(AJ110)</f>
        <v>0</v>
      </c>
      <c r="AK109" s="52">
        <f t="shared" si="223"/>
        <v>0</v>
      </c>
      <c r="AL109" s="52">
        <f t="shared" si="223"/>
        <v>0</v>
      </c>
      <c r="AM109" s="52">
        <f t="shared" si="223"/>
        <v>0</v>
      </c>
      <c r="AN109" s="52">
        <f t="shared" si="223"/>
        <v>0</v>
      </c>
      <c r="AO109" s="52">
        <f t="shared" si="223"/>
        <v>0</v>
      </c>
      <c r="AQ109" s="21">
        <f t="shared" si="108"/>
        <v>168476</v>
      </c>
      <c r="AR109" s="21">
        <f t="shared" si="108"/>
        <v>0</v>
      </c>
      <c r="AS109" s="21">
        <f t="shared" si="108"/>
        <v>168476</v>
      </c>
      <c r="AT109" s="21">
        <f t="shared" si="107"/>
        <v>39589.22</v>
      </c>
      <c r="AU109" s="21">
        <f t="shared" si="107"/>
        <v>38931.01</v>
      </c>
      <c r="AV109" s="21">
        <f t="shared" si="107"/>
        <v>128886.78</v>
      </c>
      <c r="AW109" s="18"/>
      <c r="AX109" s="21">
        <f t="shared" si="153"/>
        <v>0</v>
      </c>
      <c r="AY109" s="21">
        <f t="shared" si="153"/>
        <v>0</v>
      </c>
      <c r="AZ109" s="21">
        <f t="shared" si="153"/>
        <v>0</v>
      </c>
      <c r="BA109" s="21">
        <f t="shared" si="152"/>
        <v>0</v>
      </c>
      <c r="BB109" s="21">
        <f t="shared" si="152"/>
        <v>0</v>
      </c>
      <c r="BC109" s="21">
        <f t="shared" si="152"/>
        <v>0</v>
      </c>
    </row>
    <row r="110" spans="1:55" x14ac:dyDescent="0.25">
      <c r="A110" s="41"/>
      <c r="B110" s="54"/>
      <c r="C110" s="48"/>
      <c r="D110" s="55">
        <v>24701</v>
      </c>
      <c r="E110" s="56" t="s">
        <v>108</v>
      </c>
      <c r="F110" s="19">
        <f>O110+V110+AC110+AJ110</f>
        <v>168476</v>
      </c>
      <c r="G110" s="19"/>
      <c r="H110" s="19">
        <f>SUM(F110:G110)</f>
        <v>168476</v>
      </c>
      <c r="I110" s="19">
        <f>R110+Y110+AF110+AM110</f>
        <v>39589.22</v>
      </c>
      <c r="J110" s="19">
        <f>S110+Z110+AG110+AN110</f>
        <v>38931.01</v>
      </c>
      <c r="K110" s="57">
        <f>H110-I110</f>
        <v>128886.78</v>
      </c>
      <c r="M110" s="57">
        <f t="shared" si="124"/>
        <v>658.20999999999913</v>
      </c>
      <c r="O110" s="19">
        <v>168476</v>
      </c>
      <c r="P110" s="19"/>
      <c r="Q110" s="19">
        <f>O110+P110</f>
        <v>168476</v>
      </c>
      <c r="R110" s="59">
        <v>39589.22</v>
      </c>
      <c r="S110" s="59">
        <v>38931.01</v>
      </c>
      <c r="T110" s="58">
        <f>Q110-R110</f>
        <v>128886.78</v>
      </c>
      <c r="V110" s="60"/>
      <c r="W110" s="60"/>
      <c r="X110" s="39">
        <f>V110+W110</f>
        <v>0</v>
      </c>
      <c r="Y110" s="60"/>
      <c r="Z110" s="60"/>
      <c r="AA110" s="39">
        <f>X110-Y110</f>
        <v>0</v>
      </c>
      <c r="AC110" s="19"/>
      <c r="AD110" s="19"/>
      <c r="AE110" s="19">
        <f>SUM(AC110:AD110)</f>
        <v>0</v>
      </c>
      <c r="AF110" s="19"/>
      <c r="AG110" s="19"/>
      <c r="AH110" s="19">
        <f>AE110-AF110</f>
        <v>0</v>
      </c>
      <c r="AJ110" s="19"/>
      <c r="AK110" s="19"/>
      <c r="AL110" s="19">
        <f>SUM(AJ110:AK110)</f>
        <v>0</v>
      </c>
      <c r="AM110" s="19"/>
      <c r="AN110" s="19"/>
      <c r="AO110" s="19">
        <f>AL110-AM110</f>
        <v>0</v>
      </c>
      <c r="AQ110" s="21">
        <f t="shared" si="108"/>
        <v>168476</v>
      </c>
      <c r="AR110" s="21">
        <f t="shared" si="108"/>
        <v>0</v>
      </c>
      <c r="AS110" s="21">
        <f t="shared" si="108"/>
        <v>168476</v>
      </c>
      <c r="AT110" s="21">
        <f t="shared" si="107"/>
        <v>39589.22</v>
      </c>
      <c r="AU110" s="21">
        <f t="shared" si="107"/>
        <v>38931.01</v>
      </c>
      <c r="AV110" s="21">
        <f t="shared" si="107"/>
        <v>128886.78</v>
      </c>
      <c r="AW110" s="18"/>
      <c r="AX110" s="21">
        <f t="shared" si="153"/>
        <v>0</v>
      </c>
      <c r="AY110" s="21">
        <f t="shared" si="153"/>
        <v>0</v>
      </c>
      <c r="AZ110" s="21">
        <f t="shared" si="153"/>
        <v>0</v>
      </c>
      <c r="BA110" s="21">
        <f t="shared" si="152"/>
        <v>0</v>
      </c>
      <c r="BB110" s="21">
        <f t="shared" si="152"/>
        <v>0</v>
      </c>
      <c r="BC110" s="21">
        <f t="shared" si="152"/>
        <v>0</v>
      </c>
    </row>
    <row r="111" spans="1:55" x14ac:dyDescent="0.25">
      <c r="A111" s="41"/>
      <c r="B111" s="48"/>
      <c r="C111" s="49">
        <v>24800</v>
      </c>
      <c r="D111" s="50" t="s">
        <v>109</v>
      </c>
      <c r="E111" s="51"/>
      <c r="F111" s="52">
        <f t="shared" ref="F111:K111" si="224">SUM(F112)</f>
        <v>669768</v>
      </c>
      <c r="G111" s="52">
        <f t="shared" si="224"/>
        <v>0</v>
      </c>
      <c r="H111" s="52">
        <f t="shared" si="224"/>
        <v>669768</v>
      </c>
      <c r="I111" s="52">
        <f t="shared" si="224"/>
        <v>203670.39999999999</v>
      </c>
      <c r="J111" s="52">
        <f t="shared" si="224"/>
        <v>203670.39999999999</v>
      </c>
      <c r="K111" s="53">
        <f t="shared" si="224"/>
        <v>466097.6</v>
      </c>
      <c r="M111" s="53">
        <f t="shared" si="124"/>
        <v>0</v>
      </c>
      <c r="O111" s="52">
        <f t="shared" ref="O111:T111" si="225">SUM(O112)</f>
        <v>669768</v>
      </c>
      <c r="P111" s="52">
        <f t="shared" si="225"/>
        <v>0</v>
      </c>
      <c r="Q111" s="52">
        <f t="shared" si="225"/>
        <v>669768</v>
      </c>
      <c r="R111" s="52">
        <f t="shared" si="225"/>
        <v>203670.39999999999</v>
      </c>
      <c r="S111" s="52">
        <f t="shared" si="225"/>
        <v>203670.39999999999</v>
      </c>
      <c r="T111" s="53">
        <f t="shared" si="225"/>
        <v>466097.6</v>
      </c>
      <c r="V111" s="61">
        <f t="shared" ref="V111:AA111" si="226">SUM(V112)</f>
        <v>0</v>
      </c>
      <c r="W111" s="61">
        <f t="shared" si="226"/>
        <v>0</v>
      </c>
      <c r="X111" s="61">
        <f t="shared" si="226"/>
        <v>0</v>
      </c>
      <c r="Y111" s="61">
        <f t="shared" si="226"/>
        <v>0</v>
      </c>
      <c r="Z111" s="61">
        <f t="shared" si="226"/>
        <v>0</v>
      </c>
      <c r="AA111" s="61">
        <f t="shared" si="226"/>
        <v>0</v>
      </c>
      <c r="AC111" s="52">
        <f t="shared" ref="AC111:AH111" si="227">SUM(AC112)</f>
        <v>0</v>
      </c>
      <c r="AD111" s="52">
        <f t="shared" si="227"/>
        <v>0</v>
      </c>
      <c r="AE111" s="52">
        <f t="shared" si="227"/>
        <v>0</v>
      </c>
      <c r="AF111" s="52">
        <f t="shared" si="227"/>
        <v>0</v>
      </c>
      <c r="AG111" s="52">
        <f t="shared" si="227"/>
        <v>0</v>
      </c>
      <c r="AH111" s="52">
        <f t="shared" si="227"/>
        <v>0</v>
      </c>
      <c r="AJ111" s="52">
        <f t="shared" ref="AJ111:AO111" si="228">SUM(AJ112)</f>
        <v>0</v>
      </c>
      <c r="AK111" s="52">
        <f t="shared" si="228"/>
        <v>0</v>
      </c>
      <c r="AL111" s="52">
        <f t="shared" si="228"/>
        <v>0</v>
      </c>
      <c r="AM111" s="52">
        <f t="shared" si="228"/>
        <v>0</v>
      </c>
      <c r="AN111" s="52">
        <f t="shared" si="228"/>
        <v>0</v>
      </c>
      <c r="AO111" s="52">
        <f t="shared" si="228"/>
        <v>0</v>
      </c>
      <c r="AQ111" s="21">
        <f t="shared" si="108"/>
        <v>669768</v>
      </c>
      <c r="AR111" s="21">
        <f t="shared" si="108"/>
        <v>0</v>
      </c>
      <c r="AS111" s="21">
        <f t="shared" si="108"/>
        <v>669768</v>
      </c>
      <c r="AT111" s="21">
        <f t="shared" si="107"/>
        <v>203670.39999999999</v>
      </c>
      <c r="AU111" s="21">
        <f t="shared" si="107"/>
        <v>203670.39999999999</v>
      </c>
      <c r="AV111" s="21">
        <f t="shared" si="107"/>
        <v>466097.6</v>
      </c>
      <c r="AW111" s="18"/>
      <c r="AX111" s="21">
        <f t="shared" si="153"/>
        <v>0</v>
      </c>
      <c r="AY111" s="21">
        <f t="shared" si="153"/>
        <v>0</v>
      </c>
      <c r="AZ111" s="21">
        <f t="shared" si="153"/>
        <v>0</v>
      </c>
      <c r="BA111" s="21">
        <f t="shared" si="152"/>
        <v>0</v>
      </c>
      <c r="BB111" s="21">
        <f t="shared" si="152"/>
        <v>0</v>
      </c>
      <c r="BC111" s="21">
        <f t="shared" si="152"/>
        <v>0</v>
      </c>
    </row>
    <row r="112" spans="1:55" x14ac:dyDescent="0.25">
      <c r="A112" s="41"/>
      <c r="B112" s="54"/>
      <c r="C112" s="48"/>
      <c r="D112" s="55">
        <v>24801</v>
      </c>
      <c r="E112" s="56" t="s">
        <v>109</v>
      </c>
      <c r="F112" s="19">
        <f>O112+V112+AC112+AJ112</f>
        <v>669768</v>
      </c>
      <c r="G112" s="19"/>
      <c r="H112" s="19">
        <f>SUM(F112:G112)</f>
        <v>669768</v>
      </c>
      <c r="I112" s="19">
        <f>R112+Y112+AF112+AM112</f>
        <v>203670.39999999999</v>
      </c>
      <c r="J112" s="19">
        <f>S112+Z112+AG112+AN112</f>
        <v>203670.39999999999</v>
      </c>
      <c r="K112" s="57">
        <f>H112-I112</f>
        <v>466097.6</v>
      </c>
      <c r="M112" s="57">
        <f t="shared" si="124"/>
        <v>0</v>
      </c>
      <c r="O112" s="19">
        <v>669768</v>
      </c>
      <c r="P112" s="19"/>
      <c r="Q112" s="19">
        <f>O112+P112</f>
        <v>669768</v>
      </c>
      <c r="R112" s="59">
        <v>203670.39999999999</v>
      </c>
      <c r="S112" s="59">
        <v>203670.39999999999</v>
      </c>
      <c r="T112" s="58">
        <f>Q112-R112</f>
        <v>466097.6</v>
      </c>
      <c r="V112" s="60"/>
      <c r="W112" s="60">
        <v>0</v>
      </c>
      <c r="X112" s="39">
        <f>V112+W112</f>
        <v>0</v>
      </c>
      <c r="Y112" s="60"/>
      <c r="Z112" s="60"/>
      <c r="AA112" s="39">
        <f>X112-Y112</f>
        <v>0</v>
      </c>
      <c r="AC112" s="19"/>
      <c r="AD112" s="19"/>
      <c r="AE112" s="19">
        <f>SUM(AC112:AD112)</f>
        <v>0</v>
      </c>
      <c r="AF112" s="19"/>
      <c r="AG112" s="19"/>
      <c r="AH112" s="19">
        <f>AE112-AF112</f>
        <v>0</v>
      </c>
      <c r="AJ112" s="19"/>
      <c r="AK112" s="19"/>
      <c r="AL112" s="19">
        <f>SUM(AJ112:AK112)</f>
        <v>0</v>
      </c>
      <c r="AM112" s="19"/>
      <c r="AN112" s="19"/>
      <c r="AO112" s="19">
        <f>AL112-AM112</f>
        <v>0</v>
      </c>
      <c r="AQ112" s="21">
        <f t="shared" si="108"/>
        <v>669768</v>
      </c>
      <c r="AR112" s="21">
        <f t="shared" si="108"/>
        <v>0</v>
      </c>
      <c r="AS112" s="21">
        <f t="shared" si="108"/>
        <v>669768</v>
      </c>
      <c r="AT112" s="21">
        <f t="shared" si="107"/>
        <v>203670.39999999999</v>
      </c>
      <c r="AU112" s="21">
        <f t="shared" si="107"/>
        <v>203670.39999999999</v>
      </c>
      <c r="AV112" s="21">
        <f t="shared" si="107"/>
        <v>466097.6</v>
      </c>
      <c r="AW112" s="18"/>
      <c r="AX112" s="21">
        <f t="shared" si="153"/>
        <v>0</v>
      </c>
      <c r="AY112" s="21">
        <f t="shared" si="153"/>
        <v>0</v>
      </c>
      <c r="AZ112" s="21">
        <f t="shared" si="153"/>
        <v>0</v>
      </c>
      <c r="BA112" s="21">
        <f t="shared" si="152"/>
        <v>0</v>
      </c>
      <c r="BB112" s="21">
        <f t="shared" si="152"/>
        <v>0</v>
      </c>
      <c r="BC112" s="21">
        <f t="shared" si="152"/>
        <v>0</v>
      </c>
    </row>
    <row r="113" spans="1:55" x14ac:dyDescent="0.25">
      <c r="A113" s="41"/>
      <c r="B113" s="48"/>
      <c r="C113" s="49">
        <v>24900</v>
      </c>
      <c r="D113" s="50" t="s">
        <v>110</v>
      </c>
      <c r="E113" s="51"/>
      <c r="F113" s="52">
        <f t="shared" ref="F113:K113" si="229">SUM(F114)</f>
        <v>1000576</v>
      </c>
      <c r="G113" s="52">
        <f t="shared" si="229"/>
        <v>0</v>
      </c>
      <c r="H113" s="52">
        <f t="shared" si="229"/>
        <v>1000576</v>
      </c>
      <c r="I113" s="52">
        <f t="shared" si="229"/>
        <v>541014.77</v>
      </c>
      <c r="J113" s="52">
        <f t="shared" si="229"/>
        <v>541014.77</v>
      </c>
      <c r="K113" s="53">
        <f t="shared" si="229"/>
        <v>459561.23</v>
      </c>
      <c r="M113" s="53">
        <f t="shared" si="124"/>
        <v>0</v>
      </c>
      <c r="O113" s="52">
        <f t="shared" ref="O113:T113" si="230">SUM(O114)</f>
        <v>1000576</v>
      </c>
      <c r="P113" s="52">
        <f t="shared" si="230"/>
        <v>0</v>
      </c>
      <c r="Q113" s="52">
        <f t="shared" si="230"/>
        <v>1000576</v>
      </c>
      <c r="R113" s="52">
        <f t="shared" si="230"/>
        <v>541014.77</v>
      </c>
      <c r="S113" s="52">
        <f t="shared" si="230"/>
        <v>541014.77</v>
      </c>
      <c r="T113" s="53">
        <f t="shared" si="230"/>
        <v>459561.23</v>
      </c>
      <c r="V113" s="61">
        <f t="shared" ref="V113:AA113" si="231">SUM(V114)</f>
        <v>0</v>
      </c>
      <c r="W113" s="61">
        <f t="shared" si="231"/>
        <v>0</v>
      </c>
      <c r="X113" s="61">
        <f t="shared" si="231"/>
        <v>0</v>
      </c>
      <c r="Y113" s="61">
        <f t="shared" si="231"/>
        <v>0</v>
      </c>
      <c r="Z113" s="61">
        <f t="shared" si="231"/>
        <v>0</v>
      </c>
      <c r="AA113" s="61">
        <f t="shared" si="231"/>
        <v>0</v>
      </c>
      <c r="AC113" s="52">
        <f t="shared" ref="AC113:AH113" si="232">SUM(AC114)</f>
        <v>0</v>
      </c>
      <c r="AD113" s="52">
        <f t="shared" si="232"/>
        <v>0</v>
      </c>
      <c r="AE113" s="52">
        <f t="shared" si="232"/>
        <v>0</v>
      </c>
      <c r="AF113" s="52">
        <f t="shared" si="232"/>
        <v>0</v>
      </c>
      <c r="AG113" s="52">
        <f t="shared" si="232"/>
        <v>0</v>
      </c>
      <c r="AH113" s="52">
        <f t="shared" si="232"/>
        <v>0</v>
      </c>
      <c r="AJ113" s="52">
        <f t="shared" ref="AJ113:AO113" si="233">SUM(AJ114)</f>
        <v>0</v>
      </c>
      <c r="AK113" s="52">
        <f t="shared" si="233"/>
        <v>0</v>
      </c>
      <c r="AL113" s="52">
        <f t="shared" si="233"/>
        <v>0</v>
      </c>
      <c r="AM113" s="52">
        <f t="shared" si="233"/>
        <v>0</v>
      </c>
      <c r="AN113" s="52">
        <f t="shared" si="233"/>
        <v>0</v>
      </c>
      <c r="AO113" s="52">
        <f t="shared" si="233"/>
        <v>0</v>
      </c>
      <c r="AQ113" s="21">
        <f t="shared" si="108"/>
        <v>1000576</v>
      </c>
      <c r="AR113" s="21">
        <f t="shared" si="108"/>
        <v>0</v>
      </c>
      <c r="AS113" s="21">
        <f t="shared" si="108"/>
        <v>1000576</v>
      </c>
      <c r="AT113" s="21">
        <f t="shared" si="107"/>
        <v>541014.77</v>
      </c>
      <c r="AU113" s="21">
        <f t="shared" si="107"/>
        <v>541014.77</v>
      </c>
      <c r="AV113" s="21">
        <f t="shared" si="107"/>
        <v>459561.23</v>
      </c>
      <c r="AW113" s="18"/>
      <c r="AX113" s="21">
        <f t="shared" si="153"/>
        <v>0</v>
      </c>
      <c r="AY113" s="21">
        <f t="shared" si="153"/>
        <v>0</v>
      </c>
      <c r="AZ113" s="21">
        <f t="shared" si="153"/>
        <v>0</v>
      </c>
      <c r="BA113" s="21">
        <f t="shared" si="152"/>
        <v>0</v>
      </c>
      <c r="BB113" s="21">
        <f t="shared" si="152"/>
        <v>0</v>
      </c>
      <c r="BC113" s="21">
        <f t="shared" si="152"/>
        <v>0</v>
      </c>
    </row>
    <row r="114" spans="1:55" ht="30" x14ac:dyDescent="0.25">
      <c r="A114" s="41"/>
      <c r="B114" s="54"/>
      <c r="C114" s="48"/>
      <c r="D114" s="55">
        <v>24901</v>
      </c>
      <c r="E114" s="56" t="s">
        <v>110</v>
      </c>
      <c r="F114" s="19">
        <f>O114+V114+AC114+AJ114</f>
        <v>1000576</v>
      </c>
      <c r="G114" s="19"/>
      <c r="H114" s="19">
        <f>SUM(F114:G114)</f>
        <v>1000576</v>
      </c>
      <c r="I114" s="19">
        <f>R114+Y114+AF114+AM114</f>
        <v>541014.77</v>
      </c>
      <c r="J114" s="19">
        <f>S114+Z114+AG114+AN114</f>
        <v>541014.77</v>
      </c>
      <c r="K114" s="57">
        <f>H114-I114</f>
        <v>459561.23</v>
      </c>
      <c r="M114" s="57">
        <f t="shared" si="124"/>
        <v>0</v>
      </c>
      <c r="O114" s="19">
        <v>1000576</v>
      </c>
      <c r="P114" s="19"/>
      <c r="Q114" s="19">
        <f>O114+P114</f>
        <v>1000576</v>
      </c>
      <c r="R114" s="59">
        <v>541014.77</v>
      </c>
      <c r="S114" s="59">
        <v>541014.77</v>
      </c>
      <c r="T114" s="58">
        <f>Q114-R114</f>
        <v>459561.23</v>
      </c>
      <c r="V114" s="60"/>
      <c r="W114" s="60">
        <v>0</v>
      </c>
      <c r="X114" s="39">
        <f>V114+W114</f>
        <v>0</v>
      </c>
      <c r="Y114" s="59"/>
      <c r="Z114" s="59"/>
      <c r="AA114" s="39">
        <f>X114-Y114</f>
        <v>0</v>
      </c>
      <c r="AC114" s="19"/>
      <c r="AD114" s="19"/>
      <c r="AE114" s="19">
        <f>SUM(AC114:AD114)</f>
        <v>0</v>
      </c>
      <c r="AF114" s="19"/>
      <c r="AG114" s="19"/>
      <c r="AH114" s="19">
        <f>AE114-AF114</f>
        <v>0</v>
      </c>
      <c r="AJ114" s="19"/>
      <c r="AK114" s="19"/>
      <c r="AL114" s="19">
        <f>SUM(AJ114:AK114)</f>
        <v>0</v>
      </c>
      <c r="AM114" s="19"/>
      <c r="AN114" s="19"/>
      <c r="AO114" s="19">
        <f>AL114-AM114</f>
        <v>0</v>
      </c>
      <c r="AQ114" s="21">
        <f t="shared" si="108"/>
        <v>1000576</v>
      </c>
      <c r="AR114" s="21">
        <f t="shared" si="108"/>
        <v>0</v>
      </c>
      <c r="AS114" s="21">
        <f t="shared" si="108"/>
        <v>1000576</v>
      </c>
      <c r="AT114" s="21">
        <f t="shared" si="107"/>
        <v>541014.77</v>
      </c>
      <c r="AU114" s="21">
        <f t="shared" si="107"/>
        <v>541014.77</v>
      </c>
      <c r="AV114" s="21">
        <f t="shared" si="107"/>
        <v>459561.23</v>
      </c>
      <c r="AW114" s="18"/>
      <c r="AX114" s="21">
        <f t="shared" si="153"/>
        <v>0</v>
      </c>
      <c r="AY114" s="21">
        <f t="shared" si="153"/>
        <v>0</v>
      </c>
      <c r="AZ114" s="21">
        <f t="shared" si="153"/>
        <v>0</v>
      </c>
      <c r="BA114" s="21">
        <f t="shared" si="152"/>
        <v>0</v>
      </c>
      <c r="BB114" s="21">
        <f t="shared" si="152"/>
        <v>0</v>
      </c>
      <c r="BC114" s="21">
        <f t="shared" si="152"/>
        <v>0</v>
      </c>
    </row>
    <row r="115" spans="1:55" x14ac:dyDescent="0.25">
      <c r="A115" s="41"/>
      <c r="B115" s="42">
        <v>25000</v>
      </c>
      <c r="C115" s="43" t="s">
        <v>111</v>
      </c>
      <c r="D115" s="44"/>
      <c r="E115" s="45"/>
      <c r="F115" s="46">
        <f t="shared" ref="F115:K115" si="234">SUM(F116,F118,F120,F122)</f>
        <v>2113150</v>
      </c>
      <c r="G115" s="46">
        <f t="shared" si="234"/>
        <v>0</v>
      </c>
      <c r="H115" s="46">
        <f t="shared" si="234"/>
        <v>2113150</v>
      </c>
      <c r="I115" s="46">
        <f t="shared" si="234"/>
        <v>1455172.4200000002</v>
      </c>
      <c r="J115" s="46">
        <f t="shared" si="234"/>
        <v>1455172.4200000002</v>
      </c>
      <c r="K115" s="47">
        <f t="shared" si="234"/>
        <v>657977.57999999984</v>
      </c>
      <c r="M115" s="47">
        <f t="shared" si="124"/>
        <v>0</v>
      </c>
      <c r="O115" s="46">
        <f t="shared" ref="O115:T115" si="235">SUM(O116,O118,O120,O122)</f>
        <v>2113150</v>
      </c>
      <c r="P115" s="46">
        <f t="shared" si="235"/>
        <v>0</v>
      </c>
      <c r="Q115" s="46">
        <f t="shared" si="235"/>
        <v>2113150</v>
      </c>
      <c r="R115" s="46">
        <f t="shared" si="235"/>
        <v>1455172.4200000002</v>
      </c>
      <c r="S115" s="46">
        <f t="shared" si="235"/>
        <v>1455172.4200000002</v>
      </c>
      <c r="T115" s="47">
        <f t="shared" si="235"/>
        <v>657977.57999999984</v>
      </c>
      <c r="V115" s="62">
        <f t="shared" ref="V115:AA115" si="236">SUM(V116,V118,V120,V122)</f>
        <v>0</v>
      </c>
      <c r="W115" s="62">
        <f t="shared" si="236"/>
        <v>0</v>
      </c>
      <c r="X115" s="62">
        <f t="shared" si="236"/>
        <v>0</v>
      </c>
      <c r="Y115" s="62">
        <f t="shared" si="236"/>
        <v>0</v>
      </c>
      <c r="Z115" s="62">
        <f t="shared" si="236"/>
        <v>0</v>
      </c>
      <c r="AA115" s="62">
        <f t="shared" si="236"/>
        <v>0</v>
      </c>
      <c r="AC115" s="46">
        <f t="shared" ref="AC115:AH115" si="237">SUM(AC116,AC118,AC120,AC122)</f>
        <v>0</v>
      </c>
      <c r="AD115" s="46">
        <f t="shared" si="237"/>
        <v>0</v>
      </c>
      <c r="AE115" s="46">
        <f t="shared" si="237"/>
        <v>0</v>
      </c>
      <c r="AF115" s="46">
        <f t="shared" si="237"/>
        <v>0</v>
      </c>
      <c r="AG115" s="46">
        <f t="shared" si="237"/>
        <v>0</v>
      </c>
      <c r="AH115" s="46">
        <f t="shared" si="237"/>
        <v>0</v>
      </c>
      <c r="AJ115" s="46">
        <f t="shared" ref="AJ115:AO115" si="238">SUM(AJ116,AJ118,AJ120,AJ122)</f>
        <v>0</v>
      </c>
      <c r="AK115" s="46">
        <f t="shared" si="238"/>
        <v>0</v>
      </c>
      <c r="AL115" s="46">
        <f t="shared" si="238"/>
        <v>0</v>
      </c>
      <c r="AM115" s="46">
        <f t="shared" si="238"/>
        <v>0</v>
      </c>
      <c r="AN115" s="46">
        <f t="shared" si="238"/>
        <v>0</v>
      </c>
      <c r="AO115" s="46">
        <f t="shared" si="238"/>
        <v>0</v>
      </c>
      <c r="AQ115" s="21">
        <f t="shared" si="108"/>
        <v>2113150</v>
      </c>
      <c r="AR115" s="21">
        <f t="shared" si="108"/>
        <v>0</v>
      </c>
      <c r="AS115" s="21">
        <f t="shared" si="108"/>
        <v>2113150</v>
      </c>
      <c r="AT115" s="21">
        <f t="shared" si="107"/>
        <v>1455172.4200000002</v>
      </c>
      <c r="AU115" s="21">
        <f t="shared" si="107"/>
        <v>1455172.4200000002</v>
      </c>
      <c r="AV115" s="21">
        <f t="shared" si="107"/>
        <v>657977.57999999984</v>
      </c>
      <c r="AW115" s="18"/>
      <c r="AX115" s="21">
        <f t="shared" si="153"/>
        <v>0</v>
      </c>
      <c r="AY115" s="21">
        <f t="shared" si="153"/>
        <v>0</v>
      </c>
      <c r="AZ115" s="21">
        <f t="shared" si="153"/>
        <v>0</v>
      </c>
      <c r="BA115" s="21">
        <f t="shared" si="152"/>
        <v>0</v>
      </c>
      <c r="BB115" s="21">
        <f t="shared" si="152"/>
        <v>0</v>
      </c>
      <c r="BC115" s="21">
        <f t="shared" si="152"/>
        <v>0</v>
      </c>
    </row>
    <row r="116" spans="1:55" x14ac:dyDescent="0.25">
      <c r="A116" s="41"/>
      <c r="B116" s="48"/>
      <c r="C116" s="49">
        <v>25300</v>
      </c>
      <c r="D116" s="50" t="s">
        <v>112</v>
      </c>
      <c r="E116" s="51"/>
      <c r="F116" s="52">
        <f t="shared" ref="F116:K116" si="239">SUM(F117)</f>
        <v>193605</v>
      </c>
      <c r="G116" s="52">
        <f t="shared" si="239"/>
        <v>0</v>
      </c>
      <c r="H116" s="52">
        <f t="shared" si="239"/>
        <v>193605</v>
      </c>
      <c r="I116" s="52">
        <f t="shared" si="239"/>
        <v>193496.04</v>
      </c>
      <c r="J116" s="52">
        <f t="shared" si="239"/>
        <v>193496.04</v>
      </c>
      <c r="K116" s="53">
        <f t="shared" si="239"/>
        <v>108.95999999999185</v>
      </c>
      <c r="M116" s="53">
        <f t="shared" si="124"/>
        <v>0</v>
      </c>
      <c r="O116" s="52">
        <f t="shared" ref="O116:T116" si="240">SUM(O117)</f>
        <v>193605</v>
      </c>
      <c r="P116" s="52">
        <f t="shared" si="240"/>
        <v>0</v>
      </c>
      <c r="Q116" s="52">
        <f t="shared" si="240"/>
        <v>193605</v>
      </c>
      <c r="R116" s="52">
        <f t="shared" si="240"/>
        <v>193496.04</v>
      </c>
      <c r="S116" s="52">
        <f t="shared" si="240"/>
        <v>193496.04</v>
      </c>
      <c r="T116" s="53">
        <f t="shared" si="240"/>
        <v>108.95999999999185</v>
      </c>
      <c r="V116" s="61">
        <f t="shared" ref="V116:AA116" si="241">SUM(V117)</f>
        <v>0</v>
      </c>
      <c r="W116" s="61">
        <f t="shared" si="241"/>
        <v>0</v>
      </c>
      <c r="X116" s="61">
        <f t="shared" si="241"/>
        <v>0</v>
      </c>
      <c r="Y116" s="61">
        <f t="shared" si="241"/>
        <v>0</v>
      </c>
      <c r="Z116" s="61">
        <f t="shared" si="241"/>
        <v>0</v>
      </c>
      <c r="AA116" s="61">
        <f t="shared" si="241"/>
        <v>0</v>
      </c>
      <c r="AC116" s="52">
        <f t="shared" ref="AC116:AH116" si="242">SUM(AC117)</f>
        <v>0</v>
      </c>
      <c r="AD116" s="52">
        <f t="shared" si="242"/>
        <v>0</v>
      </c>
      <c r="AE116" s="52">
        <f t="shared" si="242"/>
        <v>0</v>
      </c>
      <c r="AF116" s="52">
        <f t="shared" si="242"/>
        <v>0</v>
      </c>
      <c r="AG116" s="52">
        <f t="shared" si="242"/>
        <v>0</v>
      </c>
      <c r="AH116" s="52">
        <f t="shared" si="242"/>
        <v>0</v>
      </c>
      <c r="AJ116" s="52">
        <f t="shared" ref="AJ116:AO116" si="243">SUM(AJ117)</f>
        <v>0</v>
      </c>
      <c r="AK116" s="52">
        <f t="shared" si="243"/>
        <v>0</v>
      </c>
      <c r="AL116" s="52">
        <f t="shared" si="243"/>
        <v>0</v>
      </c>
      <c r="AM116" s="52">
        <f t="shared" si="243"/>
        <v>0</v>
      </c>
      <c r="AN116" s="52">
        <f t="shared" si="243"/>
        <v>0</v>
      </c>
      <c r="AO116" s="52">
        <f t="shared" si="243"/>
        <v>0</v>
      </c>
      <c r="AQ116" s="21">
        <f t="shared" si="108"/>
        <v>193605</v>
      </c>
      <c r="AR116" s="21">
        <f t="shared" si="108"/>
        <v>0</v>
      </c>
      <c r="AS116" s="21">
        <f t="shared" si="108"/>
        <v>193605</v>
      </c>
      <c r="AT116" s="21">
        <f t="shared" si="107"/>
        <v>193496.04</v>
      </c>
      <c r="AU116" s="21">
        <f t="shared" si="107"/>
        <v>193496.04</v>
      </c>
      <c r="AV116" s="21">
        <f t="shared" si="107"/>
        <v>108.95999999999185</v>
      </c>
      <c r="AW116" s="18"/>
      <c r="AX116" s="21">
        <f t="shared" si="153"/>
        <v>0</v>
      </c>
      <c r="AY116" s="21">
        <f t="shared" si="153"/>
        <v>0</v>
      </c>
      <c r="AZ116" s="21">
        <f t="shared" si="153"/>
        <v>0</v>
      </c>
      <c r="BA116" s="21">
        <f t="shared" si="152"/>
        <v>0</v>
      </c>
      <c r="BB116" s="21">
        <f t="shared" si="152"/>
        <v>0</v>
      </c>
      <c r="BC116" s="21">
        <f t="shared" si="152"/>
        <v>0</v>
      </c>
    </row>
    <row r="117" spans="1:55" x14ac:dyDescent="0.25">
      <c r="A117" s="41"/>
      <c r="B117" s="54"/>
      <c r="C117" s="48"/>
      <c r="D117" s="55">
        <v>25301</v>
      </c>
      <c r="E117" s="56" t="s">
        <v>112</v>
      </c>
      <c r="F117" s="19">
        <f>O117+V117+AC117+AJ117</f>
        <v>193605</v>
      </c>
      <c r="G117" s="19"/>
      <c r="H117" s="19">
        <f>SUM(F117:G117)</f>
        <v>193605</v>
      </c>
      <c r="I117" s="19">
        <f>R117+Y117+AF117+AM117</f>
        <v>193496.04</v>
      </c>
      <c r="J117" s="19">
        <f>S117+Z117+AG117+AN117</f>
        <v>193496.04</v>
      </c>
      <c r="K117" s="57">
        <f>H117-I117</f>
        <v>108.95999999999185</v>
      </c>
      <c r="M117" s="57">
        <f t="shared" si="124"/>
        <v>0</v>
      </c>
      <c r="O117" s="19">
        <v>193605</v>
      </c>
      <c r="P117" s="19"/>
      <c r="Q117" s="19">
        <f>O117+P117</f>
        <v>193605</v>
      </c>
      <c r="R117" s="59">
        <v>193496.04</v>
      </c>
      <c r="S117" s="59">
        <v>193496.04</v>
      </c>
      <c r="T117" s="58">
        <f>Q117-R117</f>
        <v>108.95999999999185</v>
      </c>
      <c r="V117" s="60"/>
      <c r="W117" s="60"/>
      <c r="X117" s="39">
        <f>V117+W117</f>
        <v>0</v>
      </c>
      <c r="Y117" s="60"/>
      <c r="Z117" s="60"/>
      <c r="AA117" s="39">
        <f>X117-Y117</f>
        <v>0</v>
      </c>
      <c r="AC117" s="19"/>
      <c r="AD117" s="19"/>
      <c r="AE117" s="19">
        <f>SUM(AC117:AD117)</f>
        <v>0</v>
      </c>
      <c r="AF117" s="19"/>
      <c r="AG117" s="19"/>
      <c r="AH117" s="19">
        <f>AE117-AF117</f>
        <v>0</v>
      </c>
      <c r="AJ117" s="19"/>
      <c r="AK117" s="19"/>
      <c r="AL117" s="19">
        <f>SUM(AJ117:AK117)</f>
        <v>0</v>
      </c>
      <c r="AM117" s="19"/>
      <c r="AN117" s="19"/>
      <c r="AO117" s="19">
        <f>AL117-AM117</f>
        <v>0</v>
      </c>
      <c r="AQ117" s="21">
        <f t="shared" si="108"/>
        <v>193605</v>
      </c>
      <c r="AR117" s="21">
        <f t="shared" si="108"/>
        <v>0</v>
      </c>
      <c r="AS117" s="21">
        <f t="shared" si="108"/>
        <v>193605</v>
      </c>
      <c r="AT117" s="21">
        <f t="shared" si="107"/>
        <v>193496.04</v>
      </c>
      <c r="AU117" s="21">
        <f t="shared" si="107"/>
        <v>193496.04</v>
      </c>
      <c r="AV117" s="21">
        <f t="shared" si="107"/>
        <v>108.95999999999185</v>
      </c>
      <c r="AW117" s="18"/>
      <c r="AX117" s="21">
        <f t="shared" si="153"/>
        <v>0</v>
      </c>
      <c r="AY117" s="21">
        <f t="shared" si="153"/>
        <v>0</v>
      </c>
      <c r="AZ117" s="21">
        <f t="shared" si="153"/>
        <v>0</v>
      </c>
      <c r="BA117" s="21">
        <f t="shared" si="152"/>
        <v>0</v>
      </c>
      <c r="BB117" s="21">
        <f t="shared" si="152"/>
        <v>0</v>
      </c>
      <c r="BC117" s="21">
        <f t="shared" si="152"/>
        <v>0</v>
      </c>
    </row>
    <row r="118" spans="1:55" x14ac:dyDescent="0.25">
      <c r="A118" s="41"/>
      <c r="B118" s="48"/>
      <c r="C118" s="49">
        <v>25400</v>
      </c>
      <c r="D118" s="50" t="s">
        <v>113</v>
      </c>
      <c r="E118" s="51"/>
      <c r="F118" s="52">
        <f t="shared" ref="F118:K118" si="244">SUM(F119)</f>
        <v>1897057</v>
      </c>
      <c r="G118" s="52">
        <f t="shared" si="244"/>
        <v>0</v>
      </c>
      <c r="H118" s="52">
        <f t="shared" si="244"/>
        <v>1897057</v>
      </c>
      <c r="I118" s="52">
        <f t="shared" si="244"/>
        <v>1240819.0900000001</v>
      </c>
      <c r="J118" s="52">
        <f t="shared" si="244"/>
        <v>1240819.0900000001</v>
      </c>
      <c r="K118" s="53">
        <f t="shared" si="244"/>
        <v>656237.90999999992</v>
      </c>
      <c r="M118" s="53">
        <f t="shared" si="124"/>
        <v>0</v>
      </c>
      <c r="O118" s="52">
        <f t="shared" ref="O118:T118" si="245">SUM(O119)</f>
        <v>1897057</v>
      </c>
      <c r="P118" s="52">
        <f t="shared" si="245"/>
        <v>0</v>
      </c>
      <c r="Q118" s="52">
        <f t="shared" si="245"/>
        <v>1897057</v>
      </c>
      <c r="R118" s="52">
        <f t="shared" si="245"/>
        <v>1240819.0900000001</v>
      </c>
      <c r="S118" s="52">
        <f t="shared" si="245"/>
        <v>1240819.0900000001</v>
      </c>
      <c r="T118" s="53">
        <f t="shared" si="245"/>
        <v>656237.90999999992</v>
      </c>
      <c r="V118" s="61">
        <f t="shared" ref="V118:AA118" si="246">SUM(V119)</f>
        <v>0</v>
      </c>
      <c r="W118" s="61">
        <f t="shared" si="246"/>
        <v>0</v>
      </c>
      <c r="X118" s="61">
        <f t="shared" si="246"/>
        <v>0</v>
      </c>
      <c r="Y118" s="61">
        <f t="shared" si="246"/>
        <v>0</v>
      </c>
      <c r="Z118" s="61">
        <f t="shared" si="246"/>
        <v>0</v>
      </c>
      <c r="AA118" s="61">
        <f t="shared" si="246"/>
        <v>0</v>
      </c>
      <c r="AC118" s="52">
        <f t="shared" ref="AC118:AH118" si="247">SUM(AC119)</f>
        <v>0</v>
      </c>
      <c r="AD118" s="52">
        <f t="shared" si="247"/>
        <v>0</v>
      </c>
      <c r="AE118" s="52">
        <f t="shared" si="247"/>
        <v>0</v>
      </c>
      <c r="AF118" s="52">
        <f t="shared" si="247"/>
        <v>0</v>
      </c>
      <c r="AG118" s="52">
        <f t="shared" si="247"/>
        <v>0</v>
      </c>
      <c r="AH118" s="52">
        <f t="shared" si="247"/>
        <v>0</v>
      </c>
      <c r="AJ118" s="52">
        <f t="shared" ref="AJ118:AO118" si="248">SUM(AJ119)</f>
        <v>0</v>
      </c>
      <c r="AK118" s="52">
        <f t="shared" si="248"/>
        <v>0</v>
      </c>
      <c r="AL118" s="52">
        <f t="shared" si="248"/>
        <v>0</v>
      </c>
      <c r="AM118" s="52">
        <f t="shared" si="248"/>
        <v>0</v>
      </c>
      <c r="AN118" s="52">
        <f t="shared" si="248"/>
        <v>0</v>
      </c>
      <c r="AO118" s="52">
        <f t="shared" si="248"/>
        <v>0</v>
      </c>
      <c r="AQ118" s="21">
        <f t="shared" si="108"/>
        <v>1897057</v>
      </c>
      <c r="AR118" s="21">
        <f t="shared" si="108"/>
        <v>0</v>
      </c>
      <c r="AS118" s="21">
        <f t="shared" si="108"/>
        <v>1897057</v>
      </c>
      <c r="AT118" s="21">
        <f t="shared" si="108"/>
        <v>1240819.0900000001</v>
      </c>
      <c r="AU118" s="21">
        <f t="shared" si="108"/>
        <v>1240819.0900000001</v>
      </c>
      <c r="AV118" s="21">
        <f t="shared" si="108"/>
        <v>656237.90999999992</v>
      </c>
      <c r="AW118" s="18"/>
      <c r="AX118" s="21">
        <f t="shared" si="153"/>
        <v>0</v>
      </c>
      <c r="AY118" s="21">
        <f t="shared" si="153"/>
        <v>0</v>
      </c>
      <c r="AZ118" s="21">
        <f t="shared" si="153"/>
        <v>0</v>
      </c>
      <c r="BA118" s="21">
        <f t="shared" si="152"/>
        <v>0</v>
      </c>
      <c r="BB118" s="21">
        <f t="shared" si="152"/>
        <v>0</v>
      </c>
      <c r="BC118" s="21">
        <f t="shared" si="152"/>
        <v>0</v>
      </c>
    </row>
    <row r="119" spans="1:55" ht="30" x14ac:dyDescent="0.25">
      <c r="A119" s="41"/>
      <c r="B119" s="54"/>
      <c r="C119" s="48"/>
      <c r="D119" s="55">
        <v>25401</v>
      </c>
      <c r="E119" s="56" t="s">
        <v>113</v>
      </c>
      <c r="F119" s="19">
        <f>O119+V119+AC119+AJ119</f>
        <v>1897057</v>
      </c>
      <c r="G119" s="19"/>
      <c r="H119" s="19">
        <f>SUM(F119:G119)</f>
        <v>1897057</v>
      </c>
      <c r="I119" s="19">
        <f>R119+Y119+AF119+AM119</f>
        <v>1240819.0900000001</v>
      </c>
      <c r="J119" s="19">
        <f>S119+Z119+AG119+AN119</f>
        <v>1240819.0900000001</v>
      </c>
      <c r="K119" s="57">
        <f>H119-I119</f>
        <v>656237.90999999992</v>
      </c>
      <c r="M119" s="57">
        <f t="shared" si="124"/>
        <v>0</v>
      </c>
      <c r="O119" s="19">
        <v>1897057</v>
      </c>
      <c r="P119" s="19"/>
      <c r="Q119" s="19">
        <f>O119+P119</f>
        <v>1897057</v>
      </c>
      <c r="R119" s="59">
        <v>1240819.0900000001</v>
      </c>
      <c r="S119" s="59">
        <v>1240819.0900000001</v>
      </c>
      <c r="T119" s="58">
        <f>Q119-R119</f>
        <v>656237.90999999992</v>
      </c>
      <c r="V119" s="60"/>
      <c r="W119" s="60"/>
      <c r="X119" s="39">
        <f>V119+W119</f>
        <v>0</v>
      </c>
      <c r="Y119" s="60"/>
      <c r="Z119" s="60"/>
      <c r="AA119" s="39">
        <f>X119-Y119</f>
        <v>0</v>
      </c>
      <c r="AC119" s="19"/>
      <c r="AD119" s="19"/>
      <c r="AE119" s="19">
        <f>SUM(AC119:AD119)</f>
        <v>0</v>
      </c>
      <c r="AF119" s="19"/>
      <c r="AG119" s="19"/>
      <c r="AH119" s="19">
        <f>AE119-AF119</f>
        <v>0</v>
      </c>
      <c r="AJ119" s="19"/>
      <c r="AK119" s="19"/>
      <c r="AL119" s="19">
        <f>SUM(AJ119:AK119)</f>
        <v>0</v>
      </c>
      <c r="AM119" s="19"/>
      <c r="AN119" s="19"/>
      <c r="AO119" s="19">
        <f>AL119-AM119</f>
        <v>0</v>
      </c>
      <c r="AQ119" s="21">
        <f t="shared" ref="AQ119:AV161" si="249">O119+V119+AC119+AJ119</f>
        <v>1897057</v>
      </c>
      <c r="AR119" s="21">
        <f t="shared" si="249"/>
        <v>0</v>
      </c>
      <c r="AS119" s="21">
        <f t="shared" si="249"/>
        <v>1897057</v>
      </c>
      <c r="AT119" s="21">
        <f t="shared" si="249"/>
        <v>1240819.0900000001</v>
      </c>
      <c r="AU119" s="21">
        <f t="shared" si="249"/>
        <v>1240819.0900000001</v>
      </c>
      <c r="AV119" s="21">
        <f t="shared" si="249"/>
        <v>656237.90999999992</v>
      </c>
      <c r="AW119" s="18"/>
      <c r="AX119" s="21">
        <f t="shared" si="153"/>
        <v>0</v>
      </c>
      <c r="AY119" s="21">
        <f t="shared" si="153"/>
        <v>0</v>
      </c>
      <c r="AZ119" s="21">
        <f t="shared" si="153"/>
        <v>0</v>
      </c>
      <c r="BA119" s="21">
        <f t="shared" si="152"/>
        <v>0</v>
      </c>
      <c r="BB119" s="21">
        <f t="shared" si="152"/>
        <v>0</v>
      </c>
      <c r="BC119" s="21">
        <f t="shared" si="152"/>
        <v>0</v>
      </c>
    </row>
    <row r="120" spans="1:55" x14ac:dyDescent="0.25">
      <c r="A120" s="41"/>
      <c r="B120" s="48"/>
      <c r="C120" s="49">
        <v>25500</v>
      </c>
      <c r="D120" s="50" t="s">
        <v>114</v>
      </c>
      <c r="E120" s="51"/>
      <c r="F120" s="52">
        <f t="shared" ref="F120:K120" si="250">SUM(F121)</f>
        <v>22488</v>
      </c>
      <c r="G120" s="52">
        <f t="shared" si="250"/>
        <v>0</v>
      </c>
      <c r="H120" s="52">
        <f t="shared" si="250"/>
        <v>22488</v>
      </c>
      <c r="I120" s="52">
        <f t="shared" si="250"/>
        <v>20857.29</v>
      </c>
      <c r="J120" s="52">
        <f t="shared" si="250"/>
        <v>20857.29</v>
      </c>
      <c r="K120" s="53">
        <f t="shared" si="250"/>
        <v>1630.7099999999991</v>
      </c>
      <c r="M120" s="53">
        <f t="shared" si="124"/>
        <v>0</v>
      </c>
      <c r="O120" s="52">
        <f t="shared" ref="O120:T120" si="251">SUM(O121)</f>
        <v>22488</v>
      </c>
      <c r="P120" s="52">
        <f t="shared" si="251"/>
        <v>0</v>
      </c>
      <c r="Q120" s="52">
        <f t="shared" si="251"/>
        <v>22488</v>
      </c>
      <c r="R120" s="52">
        <f t="shared" si="251"/>
        <v>20857.29</v>
      </c>
      <c r="S120" s="52">
        <f t="shared" si="251"/>
        <v>20857.29</v>
      </c>
      <c r="T120" s="53">
        <f t="shared" si="251"/>
        <v>1630.7099999999991</v>
      </c>
      <c r="V120" s="61">
        <f t="shared" ref="V120:AA120" si="252">SUM(V121)</f>
        <v>0</v>
      </c>
      <c r="W120" s="61">
        <f t="shared" si="252"/>
        <v>0</v>
      </c>
      <c r="X120" s="61">
        <f t="shared" si="252"/>
        <v>0</v>
      </c>
      <c r="Y120" s="61">
        <f t="shared" si="252"/>
        <v>0</v>
      </c>
      <c r="Z120" s="61">
        <f t="shared" si="252"/>
        <v>0</v>
      </c>
      <c r="AA120" s="61">
        <f t="shared" si="252"/>
        <v>0</v>
      </c>
      <c r="AC120" s="52">
        <f t="shared" ref="AC120:AH120" si="253">SUM(AC121)</f>
        <v>0</v>
      </c>
      <c r="AD120" s="52">
        <f t="shared" si="253"/>
        <v>0</v>
      </c>
      <c r="AE120" s="52">
        <f t="shared" si="253"/>
        <v>0</v>
      </c>
      <c r="AF120" s="52">
        <f t="shared" si="253"/>
        <v>0</v>
      </c>
      <c r="AG120" s="52">
        <f t="shared" si="253"/>
        <v>0</v>
      </c>
      <c r="AH120" s="52">
        <f t="shared" si="253"/>
        <v>0</v>
      </c>
      <c r="AJ120" s="52">
        <f t="shared" ref="AJ120:AO120" si="254">SUM(AJ121)</f>
        <v>0</v>
      </c>
      <c r="AK120" s="52">
        <f t="shared" si="254"/>
        <v>0</v>
      </c>
      <c r="AL120" s="52">
        <f t="shared" si="254"/>
        <v>0</v>
      </c>
      <c r="AM120" s="52">
        <f t="shared" si="254"/>
        <v>0</v>
      </c>
      <c r="AN120" s="52">
        <f t="shared" si="254"/>
        <v>0</v>
      </c>
      <c r="AO120" s="52">
        <f t="shared" si="254"/>
        <v>0</v>
      </c>
      <c r="AQ120" s="21">
        <f t="shared" si="249"/>
        <v>22488</v>
      </c>
      <c r="AR120" s="21">
        <f t="shared" si="249"/>
        <v>0</v>
      </c>
      <c r="AS120" s="21">
        <f t="shared" si="249"/>
        <v>22488</v>
      </c>
      <c r="AT120" s="21">
        <f t="shared" si="249"/>
        <v>20857.29</v>
      </c>
      <c r="AU120" s="21">
        <f t="shared" si="249"/>
        <v>20857.29</v>
      </c>
      <c r="AV120" s="21">
        <f t="shared" si="249"/>
        <v>1630.7099999999991</v>
      </c>
      <c r="AW120" s="18"/>
      <c r="AX120" s="21">
        <f t="shared" si="153"/>
        <v>0</v>
      </c>
      <c r="AY120" s="21">
        <f t="shared" si="153"/>
        <v>0</v>
      </c>
      <c r="AZ120" s="21">
        <f t="shared" si="153"/>
        <v>0</v>
      </c>
      <c r="BA120" s="21">
        <f t="shared" si="152"/>
        <v>0</v>
      </c>
      <c r="BB120" s="21">
        <f t="shared" si="152"/>
        <v>0</v>
      </c>
      <c r="BC120" s="21">
        <f t="shared" si="152"/>
        <v>0</v>
      </c>
    </row>
    <row r="121" spans="1:55" ht="30" x14ac:dyDescent="0.25">
      <c r="A121" s="41"/>
      <c r="B121" s="54"/>
      <c r="C121" s="48"/>
      <c r="D121" s="55">
        <v>25501</v>
      </c>
      <c r="E121" s="56" t="s">
        <v>114</v>
      </c>
      <c r="F121" s="19">
        <f>O121+V121+AC121+AJ121</f>
        <v>22488</v>
      </c>
      <c r="G121" s="19"/>
      <c r="H121" s="19">
        <f>SUM(F121:G121)</f>
        <v>22488</v>
      </c>
      <c r="I121" s="19">
        <f>R121+Y121+AF121+AM121</f>
        <v>20857.29</v>
      </c>
      <c r="J121" s="19">
        <f>S121+Z121+AG121+AN121</f>
        <v>20857.29</v>
      </c>
      <c r="K121" s="57">
        <f>H121-I121</f>
        <v>1630.7099999999991</v>
      </c>
      <c r="M121" s="57">
        <f t="shared" si="124"/>
        <v>0</v>
      </c>
      <c r="O121" s="19">
        <v>22488</v>
      </c>
      <c r="P121" s="19"/>
      <c r="Q121" s="19">
        <f>O121+P121</f>
        <v>22488</v>
      </c>
      <c r="R121" s="59">
        <v>20857.29</v>
      </c>
      <c r="S121" s="59">
        <v>20857.29</v>
      </c>
      <c r="T121" s="58">
        <f>Q121-R121</f>
        <v>1630.7099999999991</v>
      </c>
      <c r="V121" s="60"/>
      <c r="W121" s="60"/>
      <c r="X121" s="39">
        <f>V121+W121</f>
        <v>0</v>
      </c>
      <c r="Y121" s="60"/>
      <c r="Z121" s="60"/>
      <c r="AA121" s="39">
        <f>X121-Y121</f>
        <v>0</v>
      </c>
      <c r="AC121" s="19"/>
      <c r="AD121" s="19"/>
      <c r="AE121" s="19">
        <f>SUM(AC121:AD121)</f>
        <v>0</v>
      </c>
      <c r="AF121" s="19"/>
      <c r="AG121" s="19"/>
      <c r="AH121" s="19">
        <f>AE121-AF121</f>
        <v>0</v>
      </c>
      <c r="AJ121" s="19"/>
      <c r="AK121" s="19"/>
      <c r="AL121" s="19">
        <f>SUM(AJ121:AK121)</f>
        <v>0</v>
      </c>
      <c r="AM121" s="19"/>
      <c r="AN121" s="19"/>
      <c r="AO121" s="19">
        <f>AL121-AM121</f>
        <v>0</v>
      </c>
      <c r="AQ121" s="21">
        <f t="shared" si="249"/>
        <v>22488</v>
      </c>
      <c r="AR121" s="21">
        <f t="shared" si="249"/>
        <v>0</v>
      </c>
      <c r="AS121" s="21">
        <f t="shared" si="249"/>
        <v>22488</v>
      </c>
      <c r="AT121" s="21">
        <f t="shared" si="249"/>
        <v>20857.29</v>
      </c>
      <c r="AU121" s="21">
        <f t="shared" si="249"/>
        <v>20857.29</v>
      </c>
      <c r="AV121" s="21">
        <f t="shared" si="249"/>
        <v>1630.7099999999991</v>
      </c>
      <c r="AW121" s="18"/>
      <c r="AX121" s="21">
        <f t="shared" si="153"/>
        <v>0</v>
      </c>
      <c r="AY121" s="21">
        <f t="shared" si="153"/>
        <v>0</v>
      </c>
      <c r="AZ121" s="21">
        <f t="shared" si="153"/>
        <v>0</v>
      </c>
      <c r="BA121" s="21">
        <f t="shared" si="152"/>
        <v>0</v>
      </c>
      <c r="BB121" s="21">
        <f t="shared" si="152"/>
        <v>0</v>
      </c>
      <c r="BC121" s="21">
        <f t="shared" si="152"/>
        <v>0</v>
      </c>
    </row>
    <row r="122" spans="1:55" x14ac:dyDescent="0.25">
      <c r="A122" s="41"/>
      <c r="B122" s="48"/>
      <c r="C122" s="49">
        <v>25600</v>
      </c>
      <c r="D122" s="50" t="s">
        <v>115</v>
      </c>
      <c r="E122" s="51"/>
      <c r="F122" s="52">
        <f>SUM(F123)</f>
        <v>0</v>
      </c>
      <c r="G122" s="52">
        <f>SUM(G123)</f>
        <v>0</v>
      </c>
      <c r="H122" s="52">
        <f>SUM(H123)</f>
        <v>0</v>
      </c>
      <c r="I122" s="52">
        <f>SUM(I123)</f>
        <v>0</v>
      </c>
      <c r="J122" s="52">
        <f>SUM(J123)</f>
        <v>0</v>
      </c>
      <c r="K122" s="53">
        <f>H122-I122</f>
        <v>0</v>
      </c>
      <c r="M122" s="53">
        <f t="shared" si="124"/>
        <v>0</v>
      </c>
      <c r="O122" s="52">
        <f t="shared" ref="O122:T122" si="255">SUM(O123)</f>
        <v>0</v>
      </c>
      <c r="P122" s="52">
        <f t="shared" si="255"/>
        <v>0</v>
      </c>
      <c r="Q122" s="52">
        <f t="shared" si="255"/>
        <v>0</v>
      </c>
      <c r="R122" s="52">
        <f t="shared" si="255"/>
        <v>0</v>
      </c>
      <c r="S122" s="52">
        <f t="shared" si="255"/>
        <v>0</v>
      </c>
      <c r="T122" s="53">
        <f t="shared" si="255"/>
        <v>0</v>
      </c>
      <c r="V122" s="61">
        <f t="shared" ref="V122:AA122" si="256">SUM(V123)</f>
        <v>0</v>
      </c>
      <c r="W122" s="61">
        <f t="shared" si="256"/>
        <v>0</v>
      </c>
      <c r="X122" s="61">
        <f t="shared" si="256"/>
        <v>0</v>
      </c>
      <c r="Y122" s="61">
        <f t="shared" si="256"/>
        <v>0</v>
      </c>
      <c r="Z122" s="61">
        <f t="shared" si="256"/>
        <v>0</v>
      </c>
      <c r="AA122" s="61">
        <f t="shared" si="256"/>
        <v>0</v>
      </c>
      <c r="AC122" s="52">
        <f>SUM(AC123)</f>
        <v>0</v>
      </c>
      <c r="AD122" s="52">
        <f>SUM(AD123)</f>
        <v>0</v>
      </c>
      <c r="AE122" s="52">
        <f>SUM(AE123)</f>
        <v>0</v>
      </c>
      <c r="AF122" s="52">
        <f>SUM(AF123)</f>
        <v>0</v>
      </c>
      <c r="AG122" s="52">
        <f>SUM(AG123)</f>
        <v>0</v>
      </c>
      <c r="AH122" s="53">
        <f>AE122-AF122</f>
        <v>0</v>
      </c>
      <c r="AJ122" s="52">
        <f>SUM(AJ123)</f>
        <v>0</v>
      </c>
      <c r="AK122" s="52">
        <f>SUM(AK123)</f>
        <v>0</v>
      </c>
      <c r="AL122" s="52">
        <f>SUM(AL123)</f>
        <v>0</v>
      </c>
      <c r="AM122" s="52">
        <f>SUM(AM123)</f>
        <v>0</v>
      </c>
      <c r="AN122" s="52">
        <f>SUM(AN123)</f>
        <v>0</v>
      </c>
      <c r="AO122" s="53">
        <f>AL122-AM122</f>
        <v>0</v>
      </c>
      <c r="AQ122" s="21">
        <f t="shared" si="249"/>
        <v>0</v>
      </c>
      <c r="AR122" s="21">
        <f t="shared" si="249"/>
        <v>0</v>
      </c>
      <c r="AS122" s="21">
        <f t="shared" si="249"/>
        <v>0</v>
      </c>
      <c r="AT122" s="21">
        <f t="shared" si="249"/>
        <v>0</v>
      </c>
      <c r="AU122" s="21">
        <f t="shared" si="249"/>
        <v>0</v>
      </c>
      <c r="AV122" s="21">
        <f t="shared" si="249"/>
        <v>0</v>
      </c>
      <c r="AW122" s="18"/>
      <c r="AX122" s="21">
        <f t="shared" si="153"/>
        <v>0</v>
      </c>
      <c r="AY122" s="21">
        <f t="shared" si="153"/>
        <v>0</v>
      </c>
      <c r="AZ122" s="21">
        <f t="shared" si="153"/>
        <v>0</v>
      </c>
      <c r="BA122" s="21">
        <f t="shared" si="152"/>
        <v>0</v>
      </c>
      <c r="BB122" s="21">
        <f t="shared" si="152"/>
        <v>0</v>
      </c>
      <c r="BC122" s="21">
        <f t="shared" si="152"/>
        <v>0</v>
      </c>
    </row>
    <row r="123" spans="1:55" x14ac:dyDescent="0.25">
      <c r="A123" s="41"/>
      <c r="B123" s="54"/>
      <c r="C123" s="74"/>
      <c r="D123" s="75">
        <v>25601</v>
      </c>
      <c r="E123" s="76" t="s">
        <v>115</v>
      </c>
      <c r="F123" s="19">
        <f>O123+V123+AC123+AJ123</f>
        <v>0</v>
      </c>
      <c r="G123" s="19"/>
      <c r="H123" s="19">
        <f>SUM(F123:G123)</f>
        <v>0</v>
      </c>
      <c r="I123" s="19">
        <f>R123+Y123+AF123+AM123</f>
        <v>0</v>
      </c>
      <c r="J123" s="19">
        <f>S123+Z123+AG123+AN123</f>
        <v>0</v>
      </c>
      <c r="K123" s="57">
        <f>H123-I123</f>
        <v>0</v>
      </c>
      <c r="M123" s="57">
        <f t="shared" si="124"/>
        <v>0</v>
      </c>
      <c r="O123" s="19"/>
      <c r="P123" s="19"/>
      <c r="Q123" s="19">
        <f>O123+P123</f>
        <v>0</v>
      </c>
      <c r="R123" s="19"/>
      <c r="S123" s="19"/>
      <c r="T123" s="58"/>
      <c r="V123" s="60"/>
      <c r="W123" s="60">
        <v>0</v>
      </c>
      <c r="X123" s="39">
        <f>V123+W123</f>
        <v>0</v>
      </c>
      <c r="Y123" s="60"/>
      <c r="Z123" s="60"/>
      <c r="AA123" s="39">
        <f>X123-Y123</f>
        <v>0</v>
      </c>
      <c r="AC123" s="19"/>
      <c r="AD123" s="19"/>
      <c r="AE123" s="19">
        <f>SUM(AC123:AD123)</f>
        <v>0</v>
      </c>
      <c r="AF123" s="19"/>
      <c r="AG123" s="19"/>
      <c r="AH123" s="19">
        <f>AE123-AF123</f>
        <v>0</v>
      </c>
      <c r="AJ123" s="19"/>
      <c r="AK123" s="19"/>
      <c r="AL123" s="19">
        <f>SUM(AJ123:AK123)</f>
        <v>0</v>
      </c>
      <c r="AM123" s="19"/>
      <c r="AN123" s="19"/>
      <c r="AO123" s="19">
        <f>AL123-AM123</f>
        <v>0</v>
      </c>
      <c r="AQ123" s="21">
        <f t="shared" si="249"/>
        <v>0</v>
      </c>
      <c r="AR123" s="21">
        <f t="shared" si="249"/>
        <v>0</v>
      </c>
      <c r="AS123" s="21">
        <f t="shared" si="249"/>
        <v>0</v>
      </c>
      <c r="AT123" s="21">
        <f t="shared" si="249"/>
        <v>0</v>
      </c>
      <c r="AU123" s="21">
        <f t="shared" si="249"/>
        <v>0</v>
      </c>
      <c r="AV123" s="21">
        <f t="shared" si="249"/>
        <v>0</v>
      </c>
      <c r="AW123" s="18"/>
      <c r="AX123" s="21">
        <f t="shared" si="153"/>
        <v>0</v>
      </c>
      <c r="AY123" s="21">
        <f t="shared" si="153"/>
        <v>0</v>
      </c>
      <c r="AZ123" s="21">
        <f t="shared" si="153"/>
        <v>0</v>
      </c>
      <c r="BA123" s="21">
        <f t="shared" si="152"/>
        <v>0</v>
      </c>
      <c r="BB123" s="21">
        <f t="shared" si="152"/>
        <v>0</v>
      </c>
      <c r="BC123" s="21">
        <f t="shared" si="152"/>
        <v>0</v>
      </c>
    </row>
    <row r="124" spans="1:55" x14ac:dyDescent="0.25">
      <c r="A124" s="41"/>
      <c r="B124" s="42">
        <v>26000</v>
      </c>
      <c r="C124" s="43" t="s">
        <v>116</v>
      </c>
      <c r="D124" s="44"/>
      <c r="E124" s="45"/>
      <c r="F124" s="46">
        <f t="shared" ref="F124:K124" si="257">SUM(F125)</f>
        <v>10853055.92</v>
      </c>
      <c r="G124" s="46">
        <f t="shared" si="257"/>
        <v>0</v>
      </c>
      <c r="H124" s="46">
        <f t="shared" si="257"/>
        <v>10853055.92</v>
      </c>
      <c r="I124" s="46">
        <f t="shared" si="257"/>
        <v>6963395.0700000003</v>
      </c>
      <c r="J124" s="46">
        <f t="shared" si="257"/>
        <v>6942847.8500000006</v>
      </c>
      <c r="K124" s="47">
        <f t="shared" si="257"/>
        <v>3889660.85</v>
      </c>
      <c r="M124" s="47">
        <f t="shared" si="124"/>
        <v>20547.219999999739</v>
      </c>
      <c r="O124" s="46">
        <f t="shared" ref="O124:T124" si="258">SUM(O125)</f>
        <v>10753550</v>
      </c>
      <c r="P124" s="46">
        <f t="shared" si="258"/>
        <v>0</v>
      </c>
      <c r="Q124" s="46">
        <f t="shared" si="258"/>
        <v>10753550</v>
      </c>
      <c r="R124" s="46">
        <f t="shared" si="258"/>
        <v>6963395.0700000003</v>
      </c>
      <c r="S124" s="46">
        <f t="shared" si="258"/>
        <v>6942847.8500000006</v>
      </c>
      <c r="T124" s="47">
        <f t="shared" si="258"/>
        <v>3790154.93</v>
      </c>
      <c r="V124" s="62">
        <f t="shared" ref="V124:AA124" si="259">SUM(V125)</f>
        <v>99505.919999999998</v>
      </c>
      <c r="W124" s="62">
        <f t="shared" si="259"/>
        <v>0</v>
      </c>
      <c r="X124" s="62">
        <f t="shared" si="259"/>
        <v>99505.919999999998</v>
      </c>
      <c r="Y124" s="62">
        <f t="shared" si="259"/>
        <v>0</v>
      </c>
      <c r="Z124" s="62">
        <f t="shared" si="259"/>
        <v>0</v>
      </c>
      <c r="AA124" s="62">
        <f t="shared" si="259"/>
        <v>99505.919999999998</v>
      </c>
      <c r="AC124" s="46">
        <f t="shared" ref="AC124:AH124" si="260">SUM(AC125)</f>
        <v>0</v>
      </c>
      <c r="AD124" s="46">
        <f t="shared" si="260"/>
        <v>0</v>
      </c>
      <c r="AE124" s="46">
        <f t="shared" si="260"/>
        <v>0</v>
      </c>
      <c r="AF124" s="46">
        <f t="shared" si="260"/>
        <v>0</v>
      </c>
      <c r="AG124" s="46">
        <f t="shared" si="260"/>
        <v>0</v>
      </c>
      <c r="AH124" s="46">
        <f t="shared" si="260"/>
        <v>0</v>
      </c>
      <c r="AJ124" s="46">
        <f t="shared" ref="AJ124:AO124" si="261">SUM(AJ125)</f>
        <v>0</v>
      </c>
      <c r="AK124" s="46">
        <f t="shared" si="261"/>
        <v>0</v>
      </c>
      <c r="AL124" s="46">
        <f t="shared" si="261"/>
        <v>0</v>
      </c>
      <c r="AM124" s="46">
        <f t="shared" si="261"/>
        <v>0</v>
      </c>
      <c r="AN124" s="46">
        <f t="shared" si="261"/>
        <v>0</v>
      </c>
      <c r="AO124" s="46">
        <f t="shared" si="261"/>
        <v>0</v>
      </c>
      <c r="AQ124" s="21">
        <f t="shared" si="249"/>
        <v>10853055.92</v>
      </c>
      <c r="AR124" s="21">
        <f t="shared" si="249"/>
        <v>0</v>
      </c>
      <c r="AS124" s="21">
        <f t="shared" si="249"/>
        <v>10853055.92</v>
      </c>
      <c r="AT124" s="21">
        <f t="shared" si="249"/>
        <v>6963395.0700000003</v>
      </c>
      <c r="AU124" s="21">
        <f t="shared" si="249"/>
        <v>6942847.8500000006</v>
      </c>
      <c r="AV124" s="21">
        <f t="shared" si="249"/>
        <v>3889660.85</v>
      </c>
      <c r="AW124" s="18"/>
      <c r="AX124" s="21">
        <f t="shared" si="153"/>
        <v>0</v>
      </c>
      <c r="AY124" s="21">
        <f t="shared" si="153"/>
        <v>0</v>
      </c>
      <c r="AZ124" s="21">
        <f t="shared" si="153"/>
        <v>0</v>
      </c>
      <c r="BA124" s="21">
        <f t="shared" si="152"/>
        <v>0</v>
      </c>
      <c r="BB124" s="21">
        <f t="shared" si="152"/>
        <v>0</v>
      </c>
      <c r="BC124" s="21">
        <f t="shared" si="152"/>
        <v>0</v>
      </c>
    </row>
    <row r="125" spans="1:55" x14ac:dyDescent="0.25">
      <c r="A125" s="41"/>
      <c r="B125" s="48"/>
      <c r="C125" s="49">
        <v>26100</v>
      </c>
      <c r="D125" s="50" t="s">
        <v>116</v>
      </c>
      <c r="E125" s="51"/>
      <c r="F125" s="52">
        <f t="shared" ref="F125:K125" si="262">SUM(F126:F127)</f>
        <v>10853055.92</v>
      </c>
      <c r="G125" s="52">
        <f t="shared" si="262"/>
        <v>0</v>
      </c>
      <c r="H125" s="52">
        <f t="shared" si="262"/>
        <v>10853055.92</v>
      </c>
      <c r="I125" s="52">
        <f t="shared" si="262"/>
        <v>6963395.0700000003</v>
      </c>
      <c r="J125" s="52">
        <f t="shared" si="262"/>
        <v>6942847.8500000006</v>
      </c>
      <c r="K125" s="53">
        <f t="shared" si="262"/>
        <v>3889660.85</v>
      </c>
      <c r="M125" s="53">
        <f t="shared" si="124"/>
        <v>20547.219999999739</v>
      </c>
      <c r="O125" s="52">
        <f t="shared" ref="O125:T125" si="263">SUM(O126:O127)</f>
        <v>10753550</v>
      </c>
      <c r="P125" s="52">
        <f t="shared" si="263"/>
        <v>0</v>
      </c>
      <c r="Q125" s="52">
        <f t="shared" si="263"/>
        <v>10753550</v>
      </c>
      <c r="R125" s="52">
        <f t="shared" si="263"/>
        <v>6963395.0700000003</v>
      </c>
      <c r="S125" s="52">
        <f t="shared" si="263"/>
        <v>6942847.8500000006</v>
      </c>
      <c r="T125" s="53">
        <f t="shared" si="263"/>
        <v>3790154.93</v>
      </c>
      <c r="V125" s="61">
        <f t="shared" ref="V125:AA125" si="264">SUM(V126:V127)</f>
        <v>99505.919999999998</v>
      </c>
      <c r="W125" s="61">
        <f t="shared" si="264"/>
        <v>0</v>
      </c>
      <c r="X125" s="61">
        <f t="shared" si="264"/>
        <v>99505.919999999998</v>
      </c>
      <c r="Y125" s="61">
        <f t="shared" si="264"/>
        <v>0</v>
      </c>
      <c r="Z125" s="61">
        <f t="shared" si="264"/>
        <v>0</v>
      </c>
      <c r="AA125" s="61">
        <f t="shared" si="264"/>
        <v>99505.919999999998</v>
      </c>
      <c r="AC125" s="52">
        <f t="shared" ref="AC125:AH125" si="265">SUM(AC126:AC127)</f>
        <v>0</v>
      </c>
      <c r="AD125" s="52">
        <f t="shared" si="265"/>
        <v>0</v>
      </c>
      <c r="AE125" s="52">
        <f t="shared" si="265"/>
        <v>0</v>
      </c>
      <c r="AF125" s="52">
        <f t="shared" si="265"/>
        <v>0</v>
      </c>
      <c r="AG125" s="52">
        <f t="shared" si="265"/>
        <v>0</v>
      </c>
      <c r="AH125" s="52">
        <f t="shared" si="265"/>
        <v>0</v>
      </c>
      <c r="AJ125" s="52">
        <f t="shared" ref="AJ125:AO125" si="266">SUM(AJ126:AJ127)</f>
        <v>0</v>
      </c>
      <c r="AK125" s="52">
        <f t="shared" si="266"/>
        <v>0</v>
      </c>
      <c r="AL125" s="52">
        <f t="shared" si="266"/>
        <v>0</v>
      </c>
      <c r="AM125" s="52">
        <f t="shared" si="266"/>
        <v>0</v>
      </c>
      <c r="AN125" s="52">
        <f t="shared" si="266"/>
        <v>0</v>
      </c>
      <c r="AO125" s="52">
        <f t="shared" si="266"/>
        <v>0</v>
      </c>
      <c r="AQ125" s="21">
        <f t="shared" si="249"/>
        <v>10853055.92</v>
      </c>
      <c r="AR125" s="21">
        <f t="shared" si="249"/>
        <v>0</v>
      </c>
      <c r="AS125" s="21">
        <f t="shared" si="249"/>
        <v>10853055.92</v>
      </c>
      <c r="AT125" s="21">
        <f t="shared" si="249"/>
        <v>6963395.0700000003</v>
      </c>
      <c r="AU125" s="21">
        <f t="shared" si="249"/>
        <v>6942847.8500000006</v>
      </c>
      <c r="AV125" s="21">
        <f t="shared" si="249"/>
        <v>3889660.85</v>
      </c>
      <c r="AW125" s="18"/>
      <c r="AX125" s="21">
        <f t="shared" si="153"/>
        <v>0</v>
      </c>
      <c r="AY125" s="21">
        <f t="shared" si="153"/>
        <v>0</v>
      </c>
      <c r="AZ125" s="21">
        <f t="shared" si="153"/>
        <v>0</v>
      </c>
      <c r="BA125" s="21">
        <f t="shared" si="152"/>
        <v>0</v>
      </c>
      <c r="BB125" s="21">
        <f t="shared" si="152"/>
        <v>0</v>
      </c>
      <c r="BC125" s="21">
        <f t="shared" si="152"/>
        <v>0</v>
      </c>
    </row>
    <row r="126" spans="1:55" x14ac:dyDescent="0.25">
      <c r="A126" s="41"/>
      <c r="B126" s="54"/>
      <c r="C126" s="48"/>
      <c r="D126" s="55">
        <v>26101</v>
      </c>
      <c r="E126" s="56" t="s">
        <v>117</v>
      </c>
      <c r="F126" s="19">
        <f>O126+V126+AC126+AJ126</f>
        <v>10799505.92</v>
      </c>
      <c r="G126" s="19"/>
      <c r="H126" s="19">
        <f>SUM(F126:G126)</f>
        <v>10799505.92</v>
      </c>
      <c r="I126" s="19">
        <f>R126+Y126+AF126+AM126</f>
        <v>6930930.6699999999</v>
      </c>
      <c r="J126" s="19">
        <f>S126+Z126+AG126+AN126</f>
        <v>6910383.4500000002</v>
      </c>
      <c r="K126" s="57">
        <f>H126-I126</f>
        <v>3868575.25</v>
      </c>
      <c r="M126" s="57">
        <f t="shared" si="124"/>
        <v>20547.219999999739</v>
      </c>
      <c r="O126" s="19">
        <v>10700000</v>
      </c>
      <c r="P126" s="19"/>
      <c r="Q126" s="19">
        <f>O126+P126</f>
        <v>10700000</v>
      </c>
      <c r="R126" s="59">
        <v>6930930.6699999999</v>
      </c>
      <c r="S126" s="59">
        <v>6910383.4500000002</v>
      </c>
      <c r="T126" s="58">
        <f>Q126-R126</f>
        <v>3769069.33</v>
      </c>
      <c r="V126" s="60">
        <v>99505.919999999998</v>
      </c>
      <c r="W126" s="60">
        <v>0</v>
      </c>
      <c r="X126" s="39">
        <f>V126+W126</f>
        <v>99505.919999999998</v>
      </c>
      <c r="Y126" s="60"/>
      <c r="Z126" s="60"/>
      <c r="AA126" s="39">
        <f>X126-Y126</f>
        <v>99505.919999999998</v>
      </c>
      <c r="AC126" s="19"/>
      <c r="AD126" s="19"/>
      <c r="AE126" s="19">
        <f>SUM(AC126:AD126)</f>
        <v>0</v>
      </c>
      <c r="AF126" s="19"/>
      <c r="AG126" s="19"/>
      <c r="AH126" s="19">
        <f>AE126-AF126</f>
        <v>0</v>
      </c>
      <c r="AJ126" s="19"/>
      <c r="AK126" s="19"/>
      <c r="AL126" s="19">
        <f>SUM(AJ126:AK126)</f>
        <v>0</v>
      </c>
      <c r="AM126" s="19"/>
      <c r="AN126" s="19"/>
      <c r="AO126" s="19">
        <f>AL126-AM126</f>
        <v>0</v>
      </c>
      <c r="AQ126" s="21">
        <f t="shared" si="249"/>
        <v>10799505.92</v>
      </c>
      <c r="AR126" s="21">
        <f t="shared" si="249"/>
        <v>0</v>
      </c>
      <c r="AS126" s="21">
        <f t="shared" si="249"/>
        <v>10799505.92</v>
      </c>
      <c r="AT126" s="21">
        <f t="shared" si="249"/>
        <v>6930930.6699999999</v>
      </c>
      <c r="AU126" s="21">
        <f t="shared" si="249"/>
        <v>6910383.4500000002</v>
      </c>
      <c r="AV126" s="21">
        <f t="shared" si="249"/>
        <v>3868575.25</v>
      </c>
      <c r="AW126" s="18"/>
      <c r="AX126" s="21">
        <f t="shared" si="153"/>
        <v>0</v>
      </c>
      <c r="AY126" s="21">
        <f t="shared" si="153"/>
        <v>0</v>
      </c>
      <c r="AZ126" s="21">
        <f t="shared" si="153"/>
        <v>0</v>
      </c>
      <c r="BA126" s="21">
        <f t="shared" si="152"/>
        <v>0</v>
      </c>
      <c r="BB126" s="21">
        <f t="shared" si="152"/>
        <v>0</v>
      </c>
      <c r="BC126" s="21">
        <f t="shared" si="152"/>
        <v>0</v>
      </c>
    </row>
    <row r="127" spans="1:55" x14ac:dyDescent="0.25">
      <c r="A127" s="41"/>
      <c r="B127" s="54"/>
      <c r="C127" s="48"/>
      <c r="D127" s="55">
        <v>26102</v>
      </c>
      <c r="E127" s="56" t="s">
        <v>118</v>
      </c>
      <c r="F127" s="19">
        <f>O127+V127+AC127+AJ127</f>
        <v>53550</v>
      </c>
      <c r="G127" s="19"/>
      <c r="H127" s="19">
        <f>SUM(F127:G127)</f>
        <v>53550</v>
      </c>
      <c r="I127" s="19">
        <f>R127+Y127+AF127+AM127</f>
        <v>32464.400000000001</v>
      </c>
      <c r="J127" s="19">
        <f>S127+Z127+AG127+AN127</f>
        <v>32464.400000000001</v>
      </c>
      <c r="K127" s="57">
        <f>H127-I127</f>
        <v>21085.599999999999</v>
      </c>
      <c r="M127" s="57">
        <f t="shared" si="124"/>
        <v>0</v>
      </c>
      <c r="O127" s="19">
        <v>53550</v>
      </c>
      <c r="P127" s="19"/>
      <c r="Q127" s="19">
        <f>O127+P127</f>
        <v>53550</v>
      </c>
      <c r="R127" s="59">
        <v>32464.400000000001</v>
      </c>
      <c r="S127" s="59">
        <v>32464.400000000001</v>
      </c>
      <c r="T127" s="58">
        <f>Q127-R127</f>
        <v>21085.599999999999</v>
      </c>
      <c r="V127" s="60"/>
      <c r="W127" s="60"/>
      <c r="X127" s="39">
        <f>V127+W127</f>
        <v>0</v>
      </c>
      <c r="Y127" s="60"/>
      <c r="Z127" s="60"/>
      <c r="AA127" s="39">
        <f>X127-Y127</f>
        <v>0</v>
      </c>
      <c r="AC127" s="19"/>
      <c r="AD127" s="19"/>
      <c r="AE127" s="19">
        <f>SUM(AC127:AD127)</f>
        <v>0</v>
      </c>
      <c r="AF127" s="19"/>
      <c r="AG127" s="19"/>
      <c r="AH127" s="19">
        <f>AE127-AF127</f>
        <v>0</v>
      </c>
      <c r="AJ127" s="19"/>
      <c r="AK127" s="19"/>
      <c r="AL127" s="19">
        <f>SUM(AJ127:AK127)</f>
        <v>0</v>
      </c>
      <c r="AM127" s="19"/>
      <c r="AN127" s="19"/>
      <c r="AO127" s="19">
        <f>AL127-AM127</f>
        <v>0</v>
      </c>
      <c r="AQ127" s="21">
        <f t="shared" si="249"/>
        <v>53550</v>
      </c>
      <c r="AR127" s="21">
        <f t="shared" si="249"/>
        <v>0</v>
      </c>
      <c r="AS127" s="21">
        <f t="shared" si="249"/>
        <v>53550</v>
      </c>
      <c r="AT127" s="21">
        <f t="shared" si="249"/>
        <v>32464.400000000001</v>
      </c>
      <c r="AU127" s="21">
        <f t="shared" si="249"/>
        <v>32464.400000000001</v>
      </c>
      <c r="AV127" s="21">
        <f t="shared" si="249"/>
        <v>21085.599999999999</v>
      </c>
      <c r="AW127" s="18"/>
      <c r="AX127" s="21">
        <f t="shared" si="153"/>
        <v>0</v>
      </c>
      <c r="AY127" s="21">
        <f t="shared" si="153"/>
        <v>0</v>
      </c>
      <c r="AZ127" s="21">
        <f t="shared" si="153"/>
        <v>0</v>
      </c>
      <c r="BA127" s="21">
        <f t="shared" si="152"/>
        <v>0</v>
      </c>
      <c r="BB127" s="21">
        <f t="shared" si="152"/>
        <v>0</v>
      </c>
      <c r="BC127" s="21">
        <f t="shared" si="152"/>
        <v>0</v>
      </c>
    </row>
    <row r="128" spans="1:55" x14ac:dyDescent="0.25">
      <c r="A128" s="41"/>
      <c r="B128" s="42">
        <v>27000</v>
      </c>
      <c r="C128" s="43" t="s">
        <v>119</v>
      </c>
      <c r="D128" s="44"/>
      <c r="E128" s="45"/>
      <c r="F128" s="46">
        <f t="shared" ref="F128:K128" si="267">SUM(F129,F132,F134)</f>
        <v>657242</v>
      </c>
      <c r="G128" s="46">
        <f t="shared" si="267"/>
        <v>0</v>
      </c>
      <c r="H128" s="46">
        <f t="shared" si="267"/>
        <v>657242</v>
      </c>
      <c r="I128" s="46">
        <f t="shared" si="267"/>
        <v>362257.76</v>
      </c>
      <c r="J128" s="46">
        <f t="shared" si="267"/>
        <v>329908.68</v>
      </c>
      <c r="K128" s="47">
        <f t="shared" si="267"/>
        <v>294984.24</v>
      </c>
      <c r="M128" s="47">
        <f t="shared" si="124"/>
        <v>32349.080000000016</v>
      </c>
      <c r="O128" s="46">
        <f t="shared" ref="O128:T128" si="268">SUM(O129,O132,O134)</f>
        <v>657242</v>
      </c>
      <c r="P128" s="46">
        <f t="shared" si="268"/>
        <v>0</v>
      </c>
      <c r="Q128" s="46">
        <f t="shared" si="268"/>
        <v>657242</v>
      </c>
      <c r="R128" s="46">
        <f t="shared" si="268"/>
        <v>362257.76</v>
      </c>
      <c r="S128" s="46">
        <f t="shared" si="268"/>
        <v>329908.68</v>
      </c>
      <c r="T128" s="47">
        <f t="shared" si="268"/>
        <v>294984.24</v>
      </c>
      <c r="V128" s="62">
        <f t="shared" ref="V128:AA128" si="269">SUM(V129,V134)</f>
        <v>0</v>
      </c>
      <c r="W128" s="62">
        <f t="shared" si="269"/>
        <v>0</v>
      </c>
      <c r="X128" s="62">
        <f t="shared" si="269"/>
        <v>0</v>
      </c>
      <c r="Y128" s="62">
        <f t="shared" si="269"/>
        <v>0</v>
      </c>
      <c r="Z128" s="62">
        <f t="shared" si="269"/>
        <v>0</v>
      </c>
      <c r="AA128" s="62">
        <f t="shared" si="269"/>
        <v>0</v>
      </c>
      <c r="AC128" s="46">
        <f t="shared" ref="AC128:AH128" si="270">SUM(AC129,AC132,AC134)</f>
        <v>0</v>
      </c>
      <c r="AD128" s="46">
        <f t="shared" si="270"/>
        <v>0</v>
      </c>
      <c r="AE128" s="46">
        <f t="shared" si="270"/>
        <v>0</v>
      </c>
      <c r="AF128" s="46">
        <f t="shared" si="270"/>
        <v>0</v>
      </c>
      <c r="AG128" s="46">
        <f t="shared" si="270"/>
        <v>0</v>
      </c>
      <c r="AH128" s="46">
        <f t="shared" si="270"/>
        <v>0</v>
      </c>
      <c r="AJ128" s="46">
        <f t="shared" ref="AJ128:AO128" si="271">SUM(AJ129,AJ132,AJ134)</f>
        <v>0</v>
      </c>
      <c r="AK128" s="46">
        <f t="shared" si="271"/>
        <v>0</v>
      </c>
      <c r="AL128" s="46">
        <f t="shared" si="271"/>
        <v>0</v>
      </c>
      <c r="AM128" s="46">
        <f t="shared" si="271"/>
        <v>0</v>
      </c>
      <c r="AN128" s="46">
        <f t="shared" si="271"/>
        <v>0</v>
      </c>
      <c r="AO128" s="46">
        <f t="shared" si="271"/>
        <v>0</v>
      </c>
      <c r="AQ128" s="21">
        <f t="shared" si="249"/>
        <v>657242</v>
      </c>
      <c r="AR128" s="21">
        <f t="shared" si="249"/>
        <v>0</v>
      </c>
      <c r="AS128" s="21">
        <f t="shared" si="249"/>
        <v>657242</v>
      </c>
      <c r="AT128" s="21">
        <f t="shared" si="249"/>
        <v>362257.76</v>
      </c>
      <c r="AU128" s="21">
        <f t="shared" si="249"/>
        <v>329908.68</v>
      </c>
      <c r="AV128" s="21">
        <f t="shared" si="249"/>
        <v>294984.24</v>
      </c>
      <c r="AW128" s="18"/>
      <c r="AX128" s="21">
        <f t="shared" si="153"/>
        <v>0</v>
      </c>
      <c r="AY128" s="21">
        <f t="shared" si="153"/>
        <v>0</v>
      </c>
      <c r="AZ128" s="21">
        <f t="shared" si="153"/>
        <v>0</v>
      </c>
      <c r="BA128" s="21">
        <f t="shared" si="152"/>
        <v>0</v>
      </c>
      <c r="BB128" s="21">
        <f t="shared" si="152"/>
        <v>0</v>
      </c>
      <c r="BC128" s="21">
        <f t="shared" si="152"/>
        <v>0</v>
      </c>
    </row>
    <row r="129" spans="1:55" x14ac:dyDescent="0.25">
      <c r="A129" s="41"/>
      <c r="B129" s="48"/>
      <c r="C129" s="49">
        <v>27100</v>
      </c>
      <c r="D129" s="50" t="s">
        <v>120</v>
      </c>
      <c r="E129" s="51"/>
      <c r="F129" s="52">
        <f t="shared" ref="F129:K129" si="272">SUM(F130:F131)</f>
        <v>454650</v>
      </c>
      <c r="G129" s="52">
        <f t="shared" si="272"/>
        <v>0</v>
      </c>
      <c r="H129" s="52">
        <f t="shared" si="272"/>
        <v>454650</v>
      </c>
      <c r="I129" s="52">
        <f t="shared" si="272"/>
        <v>336240.56</v>
      </c>
      <c r="J129" s="52">
        <f t="shared" si="272"/>
        <v>303891.48</v>
      </c>
      <c r="K129" s="53">
        <f t="shared" si="272"/>
        <v>118409.44</v>
      </c>
      <c r="M129" s="53">
        <f t="shared" si="124"/>
        <v>32349.080000000016</v>
      </c>
      <c r="O129" s="52">
        <f t="shared" ref="O129:T129" si="273">SUM(O130:O131)</f>
        <v>454650</v>
      </c>
      <c r="P129" s="52">
        <f t="shared" si="273"/>
        <v>0</v>
      </c>
      <c r="Q129" s="52">
        <f t="shared" si="273"/>
        <v>454650</v>
      </c>
      <c r="R129" s="52">
        <f t="shared" si="273"/>
        <v>336240.56</v>
      </c>
      <c r="S129" s="52">
        <f t="shared" si="273"/>
        <v>303891.48</v>
      </c>
      <c r="T129" s="53">
        <f t="shared" si="273"/>
        <v>118409.44</v>
      </c>
      <c r="V129" s="61">
        <f t="shared" ref="V129:AA129" si="274">SUM(V130:V131)</f>
        <v>0</v>
      </c>
      <c r="W129" s="61">
        <f>SUM(W130:W131)</f>
        <v>0</v>
      </c>
      <c r="X129" s="61">
        <f t="shared" si="274"/>
        <v>0</v>
      </c>
      <c r="Y129" s="61">
        <f>SUM(Y130:Y131)</f>
        <v>0</v>
      </c>
      <c r="Z129" s="61">
        <f>SUM(Z130:Z131)</f>
        <v>0</v>
      </c>
      <c r="AA129" s="61">
        <f t="shared" si="274"/>
        <v>0</v>
      </c>
      <c r="AC129" s="52">
        <f t="shared" ref="AC129:AH129" si="275">SUM(AC130:AC131)</f>
        <v>0</v>
      </c>
      <c r="AD129" s="52">
        <f t="shared" si="275"/>
        <v>0</v>
      </c>
      <c r="AE129" s="52">
        <f t="shared" si="275"/>
        <v>0</v>
      </c>
      <c r="AF129" s="52">
        <f t="shared" si="275"/>
        <v>0</v>
      </c>
      <c r="AG129" s="52">
        <f t="shared" si="275"/>
        <v>0</v>
      </c>
      <c r="AH129" s="52">
        <f t="shared" si="275"/>
        <v>0</v>
      </c>
      <c r="AJ129" s="52">
        <f t="shared" ref="AJ129:AO129" si="276">SUM(AJ130:AJ131)</f>
        <v>0</v>
      </c>
      <c r="AK129" s="52">
        <f t="shared" si="276"/>
        <v>0</v>
      </c>
      <c r="AL129" s="52">
        <f t="shared" si="276"/>
        <v>0</v>
      </c>
      <c r="AM129" s="52">
        <f t="shared" si="276"/>
        <v>0</v>
      </c>
      <c r="AN129" s="52">
        <f t="shared" si="276"/>
        <v>0</v>
      </c>
      <c r="AO129" s="52">
        <f t="shared" si="276"/>
        <v>0</v>
      </c>
      <c r="AQ129" s="21">
        <f t="shared" si="249"/>
        <v>454650</v>
      </c>
      <c r="AR129" s="21">
        <f t="shared" si="249"/>
        <v>0</v>
      </c>
      <c r="AS129" s="21">
        <f t="shared" si="249"/>
        <v>454650</v>
      </c>
      <c r="AT129" s="21">
        <f t="shared" si="249"/>
        <v>336240.56</v>
      </c>
      <c r="AU129" s="21">
        <f t="shared" si="249"/>
        <v>303891.48</v>
      </c>
      <c r="AV129" s="21">
        <f t="shared" si="249"/>
        <v>118409.44</v>
      </c>
      <c r="AW129" s="18"/>
      <c r="AX129" s="21">
        <f t="shared" si="153"/>
        <v>0</v>
      </c>
      <c r="AY129" s="21">
        <f t="shared" si="153"/>
        <v>0</v>
      </c>
      <c r="AZ129" s="21">
        <f t="shared" si="153"/>
        <v>0</v>
      </c>
      <c r="BA129" s="21">
        <f t="shared" si="152"/>
        <v>0</v>
      </c>
      <c r="BB129" s="21">
        <f t="shared" si="152"/>
        <v>0</v>
      </c>
      <c r="BC129" s="21">
        <f t="shared" si="152"/>
        <v>0</v>
      </c>
    </row>
    <row r="130" spans="1:55" x14ac:dyDescent="0.25">
      <c r="A130" s="41"/>
      <c r="B130" s="54"/>
      <c r="C130" s="48"/>
      <c r="D130" s="55">
        <v>27101</v>
      </c>
      <c r="E130" s="56" t="s">
        <v>120</v>
      </c>
      <c r="F130" s="19">
        <f>O130+V130+AC130+AJ130</f>
        <v>454650</v>
      </c>
      <c r="G130" s="19"/>
      <c r="H130" s="19">
        <f>SUM(F130:G130)</f>
        <v>454650</v>
      </c>
      <c r="I130" s="19">
        <f>R130+Y130+AF130+AM130</f>
        <v>336240.56</v>
      </c>
      <c r="J130" s="19">
        <f>S130+Z130+AG130+AN130</f>
        <v>303891.48</v>
      </c>
      <c r="K130" s="57">
        <f>H130-I130</f>
        <v>118409.44</v>
      </c>
      <c r="M130" s="57">
        <f t="shared" si="124"/>
        <v>32349.080000000016</v>
      </c>
      <c r="O130" s="19">
        <v>454650</v>
      </c>
      <c r="P130" s="19"/>
      <c r="Q130" s="19">
        <f>O130+P130</f>
        <v>454650</v>
      </c>
      <c r="R130" s="59">
        <v>336240.56</v>
      </c>
      <c r="S130" s="59">
        <v>303891.48</v>
      </c>
      <c r="T130" s="58">
        <f>Q130-R130</f>
        <v>118409.44</v>
      </c>
      <c r="V130" s="60"/>
      <c r="W130" s="60"/>
      <c r="X130" s="39">
        <f>V130+W130</f>
        <v>0</v>
      </c>
      <c r="Y130" s="60"/>
      <c r="Z130" s="60"/>
      <c r="AA130" s="39">
        <f>X130-Y130</f>
        <v>0</v>
      </c>
      <c r="AC130" s="19"/>
      <c r="AD130" s="19"/>
      <c r="AE130" s="19">
        <f>SUM(AC130:AD130)</f>
        <v>0</v>
      </c>
      <c r="AF130" s="19"/>
      <c r="AG130" s="19"/>
      <c r="AH130" s="19">
        <f>AE130-AF130</f>
        <v>0</v>
      </c>
      <c r="AJ130" s="19"/>
      <c r="AK130" s="19"/>
      <c r="AL130" s="19">
        <f>SUM(AJ130:AK130)</f>
        <v>0</v>
      </c>
      <c r="AM130" s="19"/>
      <c r="AN130" s="19"/>
      <c r="AO130" s="19">
        <f>AL130-AM130</f>
        <v>0</v>
      </c>
      <c r="AQ130" s="21">
        <f t="shared" si="249"/>
        <v>454650</v>
      </c>
      <c r="AR130" s="21">
        <f t="shared" si="249"/>
        <v>0</v>
      </c>
      <c r="AS130" s="21">
        <f t="shared" si="249"/>
        <v>454650</v>
      </c>
      <c r="AT130" s="21">
        <f t="shared" si="249"/>
        <v>336240.56</v>
      </c>
      <c r="AU130" s="21">
        <f t="shared" si="249"/>
        <v>303891.48</v>
      </c>
      <c r="AV130" s="21">
        <f t="shared" si="249"/>
        <v>118409.44</v>
      </c>
      <c r="AW130" s="18"/>
      <c r="AX130" s="21">
        <f t="shared" si="153"/>
        <v>0</v>
      </c>
      <c r="AY130" s="21">
        <f t="shared" si="153"/>
        <v>0</v>
      </c>
      <c r="AZ130" s="21">
        <f t="shared" si="153"/>
        <v>0</v>
      </c>
      <c r="BA130" s="21">
        <f t="shared" si="152"/>
        <v>0</v>
      </c>
      <c r="BB130" s="21">
        <f t="shared" si="152"/>
        <v>0</v>
      </c>
      <c r="BC130" s="21">
        <f t="shared" si="152"/>
        <v>0</v>
      </c>
    </row>
    <row r="131" spans="1:55" ht="30" x14ac:dyDescent="0.25">
      <c r="A131" s="41"/>
      <c r="B131" s="54"/>
      <c r="C131" s="48"/>
      <c r="D131" s="55">
        <v>27102</v>
      </c>
      <c r="E131" s="73" t="s">
        <v>121</v>
      </c>
      <c r="F131" s="19">
        <f>O131+V131+AC131+AJ131</f>
        <v>0</v>
      </c>
      <c r="G131" s="19"/>
      <c r="H131" s="19">
        <f>SUM(F131:G131)</f>
        <v>0</v>
      </c>
      <c r="I131" s="19">
        <f>R131+Y131+AF131+AM131</f>
        <v>0</v>
      </c>
      <c r="J131" s="19">
        <f>S131+Z131+AG131+AN131</f>
        <v>0</v>
      </c>
      <c r="K131" s="57">
        <f>H131-I131</f>
        <v>0</v>
      </c>
      <c r="M131" s="57">
        <f t="shared" si="124"/>
        <v>0</v>
      </c>
      <c r="O131" s="19"/>
      <c r="P131" s="19"/>
      <c r="Q131" s="19">
        <f>O131+P131</f>
        <v>0</v>
      </c>
      <c r="R131" s="19"/>
      <c r="S131" s="19"/>
      <c r="T131" s="58">
        <f>Q131-R131</f>
        <v>0</v>
      </c>
      <c r="V131" s="60"/>
      <c r="W131" s="60"/>
      <c r="X131" s="39">
        <f>V131+W131</f>
        <v>0</v>
      </c>
      <c r="Y131" s="60"/>
      <c r="Z131" s="60"/>
      <c r="AA131" s="39">
        <f>X131-Y131</f>
        <v>0</v>
      </c>
      <c r="AC131" s="19"/>
      <c r="AD131" s="19"/>
      <c r="AE131" s="19">
        <f>SUM(AC131:AD131)</f>
        <v>0</v>
      </c>
      <c r="AF131" s="19"/>
      <c r="AG131" s="19"/>
      <c r="AH131" s="19">
        <f>AE131-AF131</f>
        <v>0</v>
      </c>
      <c r="AJ131" s="19"/>
      <c r="AK131" s="19"/>
      <c r="AL131" s="19">
        <f>SUM(AJ131:AK131)</f>
        <v>0</v>
      </c>
      <c r="AM131" s="19"/>
      <c r="AN131" s="19"/>
      <c r="AO131" s="19">
        <f>AL131-AM131</f>
        <v>0</v>
      </c>
      <c r="AQ131" s="21">
        <f t="shared" si="249"/>
        <v>0</v>
      </c>
      <c r="AR131" s="21">
        <f t="shared" si="249"/>
        <v>0</v>
      </c>
      <c r="AS131" s="21">
        <f t="shared" si="249"/>
        <v>0</v>
      </c>
      <c r="AT131" s="21">
        <f t="shared" si="249"/>
        <v>0</v>
      </c>
      <c r="AU131" s="21">
        <f t="shared" si="249"/>
        <v>0</v>
      </c>
      <c r="AV131" s="21">
        <f t="shared" si="249"/>
        <v>0</v>
      </c>
      <c r="AW131" s="18"/>
      <c r="AX131" s="21">
        <f t="shared" si="153"/>
        <v>0</v>
      </c>
      <c r="AY131" s="21">
        <f t="shared" si="153"/>
        <v>0</v>
      </c>
      <c r="AZ131" s="21">
        <f t="shared" si="153"/>
        <v>0</v>
      </c>
      <c r="BA131" s="21">
        <f t="shared" si="152"/>
        <v>0</v>
      </c>
      <c r="BB131" s="21">
        <f t="shared" si="152"/>
        <v>0</v>
      </c>
      <c r="BC131" s="21">
        <f t="shared" si="152"/>
        <v>0</v>
      </c>
    </row>
    <row r="132" spans="1:55" x14ac:dyDescent="0.25">
      <c r="A132" s="41"/>
      <c r="B132" s="54"/>
      <c r="C132" s="49">
        <v>27200</v>
      </c>
      <c r="D132" s="50" t="s">
        <v>122</v>
      </c>
      <c r="E132" s="51"/>
      <c r="F132" s="52">
        <f t="shared" ref="F132:K132" si="277">SUM(F133)</f>
        <v>2592</v>
      </c>
      <c r="G132" s="52">
        <f t="shared" si="277"/>
        <v>0</v>
      </c>
      <c r="H132" s="52">
        <f t="shared" si="277"/>
        <v>2592</v>
      </c>
      <c r="I132" s="52">
        <f t="shared" si="277"/>
        <v>0</v>
      </c>
      <c r="J132" s="52">
        <f t="shared" si="277"/>
        <v>0</v>
      </c>
      <c r="K132" s="53">
        <f t="shared" si="277"/>
        <v>2592</v>
      </c>
      <c r="M132" s="53">
        <f t="shared" si="124"/>
        <v>0</v>
      </c>
      <c r="O132" s="52">
        <f t="shared" ref="O132:T132" si="278">SUM(O133)</f>
        <v>2592</v>
      </c>
      <c r="P132" s="52">
        <f t="shared" si="278"/>
        <v>0</v>
      </c>
      <c r="Q132" s="52">
        <f t="shared" si="278"/>
        <v>2592</v>
      </c>
      <c r="R132" s="52">
        <f t="shared" si="278"/>
        <v>0</v>
      </c>
      <c r="S132" s="52">
        <f t="shared" si="278"/>
        <v>0</v>
      </c>
      <c r="T132" s="53">
        <f t="shared" si="278"/>
        <v>2592</v>
      </c>
      <c r="V132" s="60"/>
      <c r="W132" s="60"/>
      <c r="X132" s="39"/>
      <c r="Y132" s="60"/>
      <c r="Z132" s="60"/>
      <c r="AA132" s="39"/>
      <c r="AC132" s="52">
        <f t="shared" ref="AC132:AH132" si="279">SUM(AC133)</f>
        <v>0</v>
      </c>
      <c r="AD132" s="52">
        <f t="shared" si="279"/>
        <v>0</v>
      </c>
      <c r="AE132" s="52">
        <f t="shared" si="279"/>
        <v>0</v>
      </c>
      <c r="AF132" s="52">
        <f t="shared" si="279"/>
        <v>0</v>
      </c>
      <c r="AG132" s="52">
        <f t="shared" si="279"/>
        <v>0</v>
      </c>
      <c r="AH132" s="52">
        <f t="shared" si="279"/>
        <v>0</v>
      </c>
      <c r="AJ132" s="52">
        <f t="shared" ref="AJ132:AO132" si="280">SUM(AJ133)</f>
        <v>0</v>
      </c>
      <c r="AK132" s="52">
        <f t="shared" si="280"/>
        <v>0</v>
      </c>
      <c r="AL132" s="52">
        <f t="shared" si="280"/>
        <v>0</v>
      </c>
      <c r="AM132" s="52">
        <f t="shared" si="280"/>
        <v>0</v>
      </c>
      <c r="AN132" s="52">
        <f t="shared" si="280"/>
        <v>0</v>
      </c>
      <c r="AO132" s="52">
        <f t="shared" si="280"/>
        <v>0</v>
      </c>
      <c r="AQ132" s="21">
        <f t="shared" si="249"/>
        <v>2592</v>
      </c>
      <c r="AR132" s="21">
        <f t="shared" si="249"/>
        <v>0</v>
      </c>
      <c r="AS132" s="21">
        <f t="shared" si="249"/>
        <v>2592</v>
      </c>
      <c r="AT132" s="21">
        <f t="shared" si="249"/>
        <v>0</v>
      </c>
      <c r="AU132" s="21">
        <f t="shared" si="249"/>
        <v>0</v>
      </c>
      <c r="AV132" s="21">
        <f t="shared" si="249"/>
        <v>2592</v>
      </c>
      <c r="AW132" s="18"/>
      <c r="AX132" s="21">
        <f t="shared" si="153"/>
        <v>0</v>
      </c>
      <c r="AY132" s="21">
        <f t="shared" si="153"/>
        <v>0</v>
      </c>
      <c r="AZ132" s="21">
        <f t="shared" si="153"/>
        <v>0</v>
      </c>
      <c r="BA132" s="21">
        <f t="shared" si="152"/>
        <v>0</v>
      </c>
      <c r="BB132" s="21">
        <f t="shared" si="152"/>
        <v>0</v>
      </c>
      <c r="BC132" s="21">
        <f t="shared" si="152"/>
        <v>0</v>
      </c>
    </row>
    <row r="133" spans="1:55" x14ac:dyDescent="0.25">
      <c r="A133" s="41"/>
      <c r="B133" s="54"/>
      <c r="C133" s="74"/>
      <c r="D133" s="75">
        <v>27201</v>
      </c>
      <c r="E133" s="73" t="s">
        <v>123</v>
      </c>
      <c r="F133" s="19">
        <f>O133+V133+AC133+AJ133</f>
        <v>2592</v>
      </c>
      <c r="G133" s="19"/>
      <c r="H133" s="19">
        <f>SUM(F133:G133)</f>
        <v>2592</v>
      </c>
      <c r="I133" s="19">
        <f>R133+Y133+AF133+AM133</f>
        <v>0</v>
      </c>
      <c r="J133" s="19">
        <f>S133+Z133+AG133+AN133</f>
        <v>0</v>
      </c>
      <c r="K133" s="57">
        <f>H133-I133</f>
        <v>2592</v>
      </c>
      <c r="M133" s="57">
        <f t="shared" ref="M133:M196" si="281">I133-J133</f>
        <v>0</v>
      </c>
      <c r="O133" s="19">
        <v>2592</v>
      </c>
      <c r="P133" s="19"/>
      <c r="Q133" s="19">
        <f>O133+P133</f>
        <v>2592</v>
      </c>
      <c r="R133" s="19"/>
      <c r="S133" s="19"/>
      <c r="T133" s="58">
        <f>Q133-R133</f>
        <v>2592</v>
      </c>
      <c r="V133" s="60"/>
      <c r="W133" s="60"/>
      <c r="X133" s="39"/>
      <c r="Y133" s="60"/>
      <c r="Z133" s="60"/>
      <c r="AA133" s="39"/>
      <c r="AC133" s="19"/>
      <c r="AD133" s="19"/>
      <c r="AE133" s="19">
        <f>SUM(AC133:AD133)</f>
        <v>0</v>
      </c>
      <c r="AF133" s="19"/>
      <c r="AG133" s="19"/>
      <c r="AH133" s="19">
        <f>AE133-AF133</f>
        <v>0</v>
      </c>
      <c r="AJ133" s="19"/>
      <c r="AK133" s="19"/>
      <c r="AL133" s="19">
        <f>SUM(AJ133:AK133)</f>
        <v>0</v>
      </c>
      <c r="AM133" s="19"/>
      <c r="AN133" s="19"/>
      <c r="AO133" s="19">
        <f>AL133-AM133</f>
        <v>0</v>
      </c>
      <c r="AQ133" s="21">
        <f t="shared" si="249"/>
        <v>2592</v>
      </c>
      <c r="AR133" s="21">
        <f t="shared" si="249"/>
        <v>0</v>
      </c>
      <c r="AS133" s="21">
        <f t="shared" si="249"/>
        <v>2592</v>
      </c>
      <c r="AT133" s="21">
        <f t="shared" si="249"/>
        <v>0</v>
      </c>
      <c r="AU133" s="21">
        <f t="shared" si="249"/>
        <v>0</v>
      </c>
      <c r="AV133" s="21">
        <f t="shared" si="249"/>
        <v>2592</v>
      </c>
      <c r="AW133" s="18"/>
      <c r="AX133" s="21">
        <f t="shared" si="153"/>
        <v>0</v>
      </c>
      <c r="AY133" s="21">
        <f t="shared" si="153"/>
        <v>0</v>
      </c>
      <c r="AZ133" s="21">
        <f t="shared" si="153"/>
        <v>0</v>
      </c>
      <c r="BA133" s="21">
        <f t="shared" si="152"/>
        <v>0</v>
      </c>
      <c r="BB133" s="21">
        <f t="shared" si="152"/>
        <v>0</v>
      </c>
      <c r="BC133" s="21">
        <f t="shared" si="152"/>
        <v>0</v>
      </c>
    </row>
    <row r="134" spans="1:55" x14ac:dyDescent="0.25">
      <c r="A134" s="41"/>
      <c r="B134" s="48"/>
      <c r="C134" s="49">
        <v>27300</v>
      </c>
      <c r="D134" s="50" t="s">
        <v>124</v>
      </c>
      <c r="E134" s="51"/>
      <c r="F134" s="52">
        <f t="shared" ref="F134:K134" si="282">SUM(F135)</f>
        <v>200000</v>
      </c>
      <c r="G134" s="52">
        <f t="shared" si="282"/>
        <v>0</v>
      </c>
      <c r="H134" s="52">
        <f t="shared" si="282"/>
        <v>200000</v>
      </c>
      <c r="I134" s="52">
        <f t="shared" si="282"/>
        <v>26017.200000000001</v>
      </c>
      <c r="J134" s="52">
        <f t="shared" si="282"/>
        <v>26017.200000000001</v>
      </c>
      <c r="K134" s="53">
        <f t="shared" si="282"/>
        <v>173982.8</v>
      </c>
      <c r="M134" s="53">
        <f t="shared" si="281"/>
        <v>0</v>
      </c>
      <c r="O134" s="52">
        <f t="shared" ref="O134:T134" si="283">SUM(O135)</f>
        <v>200000</v>
      </c>
      <c r="P134" s="52">
        <f t="shared" si="283"/>
        <v>0</v>
      </c>
      <c r="Q134" s="52">
        <f t="shared" si="283"/>
        <v>200000</v>
      </c>
      <c r="R134" s="52">
        <f t="shared" si="283"/>
        <v>26017.200000000001</v>
      </c>
      <c r="S134" s="52">
        <f t="shared" si="283"/>
        <v>26017.200000000001</v>
      </c>
      <c r="T134" s="53">
        <f t="shared" si="283"/>
        <v>173982.8</v>
      </c>
      <c r="V134" s="61">
        <f t="shared" ref="V134:AA134" si="284">SUM(V135)</f>
        <v>0</v>
      </c>
      <c r="W134" s="61">
        <f>SUM(W135)</f>
        <v>0</v>
      </c>
      <c r="X134" s="61">
        <f t="shared" si="284"/>
        <v>0</v>
      </c>
      <c r="Y134" s="61">
        <f>SUM(Y135)</f>
        <v>0</v>
      </c>
      <c r="Z134" s="61">
        <f>SUM(Z135)</f>
        <v>0</v>
      </c>
      <c r="AA134" s="61">
        <f t="shared" si="284"/>
        <v>0</v>
      </c>
      <c r="AC134" s="52">
        <f t="shared" ref="AC134:AH134" si="285">SUM(AC135)</f>
        <v>0</v>
      </c>
      <c r="AD134" s="52">
        <f t="shared" si="285"/>
        <v>0</v>
      </c>
      <c r="AE134" s="52">
        <f t="shared" si="285"/>
        <v>0</v>
      </c>
      <c r="AF134" s="52">
        <f t="shared" si="285"/>
        <v>0</v>
      </c>
      <c r="AG134" s="52">
        <f t="shared" si="285"/>
        <v>0</v>
      </c>
      <c r="AH134" s="52">
        <f t="shared" si="285"/>
        <v>0</v>
      </c>
      <c r="AJ134" s="52">
        <f t="shared" ref="AJ134:AO134" si="286">SUM(AJ135)</f>
        <v>0</v>
      </c>
      <c r="AK134" s="52">
        <f t="shared" si="286"/>
        <v>0</v>
      </c>
      <c r="AL134" s="52">
        <f t="shared" si="286"/>
        <v>0</v>
      </c>
      <c r="AM134" s="52">
        <f t="shared" si="286"/>
        <v>0</v>
      </c>
      <c r="AN134" s="52">
        <f t="shared" si="286"/>
        <v>0</v>
      </c>
      <c r="AO134" s="52">
        <f t="shared" si="286"/>
        <v>0</v>
      </c>
      <c r="AQ134" s="21">
        <f t="shared" si="249"/>
        <v>200000</v>
      </c>
      <c r="AR134" s="21">
        <f t="shared" si="249"/>
        <v>0</v>
      </c>
      <c r="AS134" s="21">
        <f t="shared" si="249"/>
        <v>200000</v>
      </c>
      <c r="AT134" s="21">
        <f t="shared" si="249"/>
        <v>26017.200000000001</v>
      </c>
      <c r="AU134" s="21">
        <f t="shared" si="249"/>
        <v>26017.200000000001</v>
      </c>
      <c r="AV134" s="21">
        <f t="shared" si="249"/>
        <v>173982.8</v>
      </c>
      <c r="AW134" s="18"/>
      <c r="AX134" s="21">
        <f t="shared" si="153"/>
        <v>0</v>
      </c>
      <c r="AY134" s="21">
        <f t="shared" si="153"/>
        <v>0</v>
      </c>
      <c r="AZ134" s="21">
        <f t="shared" si="153"/>
        <v>0</v>
      </c>
      <c r="BA134" s="21">
        <f t="shared" si="152"/>
        <v>0</v>
      </c>
      <c r="BB134" s="21">
        <f t="shared" si="152"/>
        <v>0</v>
      </c>
      <c r="BC134" s="21">
        <f t="shared" si="152"/>
        <v>0</v>
      </c>
    </row>
    <row r="135" spans="1:55" x14ac:dyDescent="0.25">
      <c r="A135" s="41"/>
      <c r="B135" s="54"/>
      <c r="C135" s="48"/>
      <c r="D135" s="55">
        <v>27301</v>
      </c>
      <c r="E135" s="56" t="s">
        <v>124</v>
      </c>
      <c r="F135" s="19">
        <f>O135+V135+AC135+AJ135</f>
        <v>200000</v>
      </c>
      <c r="G135" s="19"/>
      <c r="H135" s="19">
        <f>SUM(F135:G135)</f>
        <v>200000</v>
      </c>
      <c r="I135" s="19">
        <f>R135+Y135+AF135+AM135</f>
        <v>26017.200000000001</v>
      </c>
      <c r="J135" s="19">
        <f>S135+Z135+AG135+AN135</f>
        <v>26017.200000000001</v>
      </c>
      <c r="K135" s="57">
        <f>H135-I135</f>
        <v>173982.8</v>
      </c>
      <c r="M135" s="57">
        <f t="shared" si="281"/>
        <v>0</v>
      </c>
      <c r="O135" s="19">
        <v>200000</v>
      </c>
      <c r="P135" s="19"/>
      <c r="Q135" s="19">
        <f>O135+P135</f>
        <v>200000</v>
      </c>
      <c r="R135" s="59">
        <v>26017.200000000001</v>
      </c>
      <c r="S135" s="59">
        <v>26017.200000000001</v>
      </c>
      <c r="T135" s="58">
        <f>Q135-R135</f>
        <v>173982.8</v>
      </c>
      <c r="V135" s="60"/>
      <c r="W135" s="60"/>
      <c r="X135" s="39">
        <f>V135+W135</f>
        <v>0</v>
      </c>
      <c r="Y135" s="60"/>
      <c r="Z135" s="60"/>
      <c r="AA135" s="39">
        <f>X135-Y135</f>
        <v>0</v>
      </c>
      <c r="AC135" s="19"/>
      <c r="AD135" s="19"/>
      <c r="AE135" s="19">
        <f>SUM(AC135:AD135)</f>
        <v>0</v>
      </c>
      <c r="AF135" s="19"/>
      <c r="AG135" s="19"/>
      <c r="AH135" s="19">
        <f>AE135-AF135</f>
        <v>0</v>
      </c>
      <c r="AJ135" s="19"/>
      <c r="AK135" s="19"/>
      <c r="AL135" s="19">
        <f>SUM(AJ135:AK135)</f>
        <v>0</v>
      </c>
      <c r="AM135" s="19"/>
      <c r="AN135" s="19"/>
      <c r="AO135" s="19">
        <f>AL135-AM135</f>
        <v>0</v>
      </c>
      <c r="AQ135" s="21">
        <f t="shared" si="249"/>
        <v>200000</v>
      </c>
      <c r="AR135" s="21">
        <f t="shared" si="249"/>
        <v>0</v>
      </c>
      <c r="AS135" s="21">
        <f t="shared" si="249"/>
        <v>200000</v>
      </c>
      <c r="AT135" s="21">
        <f t="shared" si="249"/>
        <v>26017.200000000001</v>
      </c>
      <c r="AU135" s="21">
        <f t="shared" si="249"/>
        <v>26017.200000000001</v>
      </c>
      <c r="AV135" s="21">
        <f t="shared" si="249"/>
        <v>173982.8</v>
      </c>
      <c r="AW135" s="18"/>
      <c r="AX135" s="21">
        <f t="shared" si="153"/>
        <v>0</v>
      </c>
      <c r="AY135" s="21">
        <f t="shared" si="153"/>
        <v>0</v>
      </c>
      <c r="AZ135" s="21">
        <f t="shared" si="153"/>
        <v>0</v>
      </c>
      <c r="BA135" s="21">
        <f t="shared" si="152"/>
        <v>0</v>
      </c>
      <c r="BB135" s="21">
        <f t="shared" si="152"/>
        <v>0</v>
      </c>
      <c r="BC135" s="21">
        <f t="shared" si="152"/>
        <v>0</v>
      </c>
    </row>
    <row r="136" spans="1:55" x14ac:dyDescent="0.25">
      <c r="A136" s="41"/>
      <c r="B136" s="42">
        <v>29000</v>
      </c>
      <c r="C136" s="43" t="s">
        <v>125</v>
      </c>
      <c r="D136" s="44"/>
      <c r="E136" s="45"/>
      <c r="F136" s="46">
        <f t="shared" ref="F136:K136" si="287">SUM(F137,F139,F141,F144,F146,F148)</f>
        <v>4876887.41</v>
      </c>
      <c r="G136" s="46">
        <f t="shared" si="287"/>
        <v>157242.5</v>
      </c>
      <c r="H136" s="46">
        <f t="shared" si="287"/>
        <v>5034129.91</v>
      </c>
      <c r="I136" s="46">
        <f t="shared" si="287"/>
        <v>2358262.75</v>
      </c>
      <c r="J136" s="46">
        <f t="shared" si="287"/>
        <v>2203115.87</v>
      </c>
      <c r="K136" s="47">
        <f t="shared" si="287"/>
        <v>2675867.16</v>
      </c>
      <c r="M136" s="47">
        <f t="shared" si="281"/>
        <v>155146.87999999989</v>
      </c>
      <c r="O136" s="46">
        <f t="shared" ref="O136:T136" si="288">SUM(O137,O139,O141,O144,O146,O148)</f>
        <v>4222617</v>
      </c>
      <c r="P136" s="46">
        <f t="shared" si="288"/>
        <v>0</v>
      </c>
      <c r="Q136" s="46">
        <f t="shared" si="288"/>
        <v>4222617</v>
      </c>
      <c r="R136" s="46">
        <f t="shared" si="288"/>
        <v>2210572.83</v>
      </c>
      <c r="S136" s="46">
        <f t="shared" si="288"/>
        <v>2061122.1800000002</v>
      </c>
      <c r="T136" s="47">
        <f t="shared" si="288"/>
        <v>2012044.17</v>
      </c>
      <c r="V136" s="62">
        <f t="shared" ref="V136:AA136" si="289">SUM(V137,V139,V141,V144,V146,V148)</f>
        <v>654270.41</v>
      </c>
      <c r="W136" s="62">
        <f t="shared" si="289"/>
        <v>0</v>
      </c>
      <c r="X136" s="62">
        <f t="shared" si="289"/>
        <v>654270.41</v>
      </c>
      <c r="Y136" s="62">
        <f t="shared" si="289"/>
        <v>147689.92000000001</v>
      </c>
      <c r="Z136" s="62">
        <f t="shared" si="289"/>
        <v>141993.69</v>
      </c>
      <c r="AA136" s="62">
        <f t="shared" si="289"/>
        <v>506580.49</v>
      </c>
      <c r="AC136" s="46">
        <f t="shared" ref="AC136:AH136" si="290">SUM(AC137,AC139,AC141,AC144,AC146,AC148)</f>
        <v>0</v>
      </c>
      <c r="AD136" s="46">
        <f t="shared" si="290"/>
        <v>0</v>
      </c>
      <c r="AE136" s="46">
        <f t="shared" si="290"/>
        <v>0</v>
      </c>
      <c r="AF136" s="46">
        <f t="shared" si="290"/>
        <v>0</v>
      </c>
      <c r="AG136" s="46">
        <f t="shared" si="290"/>
        <v>0</v>
      </c>
      <c r="AH136" s="46">
        <f t="shared" si="290"/>
        <v>0</v>
      </c>
      <c r="AJ136" s="46">
        <f t="shared" ref="AJ136:AO136" si="291">SUM(AJ137,AJ139,AJ141,AJ144,AJ146,AJ148)</f>
        <v>0</v>
      </c>
      <c r="AK136" s="46">
        <f t="shared" si="291"/>
        <v>157242.5</v>
      </c>
      <c r="AL136" s="46">
        <f t="shared" si="291"/>
        <v>157242.5</v>
      </c>
      <c r="AM136" s="46">
        <f t="shared" si="291"/>
        <v>0</v>
      </c>
      <c r="AN136" s="46">
        <f t="shared" si="291"/>
        <v>0</v>
      </c>
      <c r="AO136" s="46">
        <f t="shared" si="291"/>
        <v>157242.5</v>
      </c>
      <c r="AQ136" s="21">
        <f t="shared" si="249"/>
        <v>4876887.41</v>
      </c>
      <c r="AR136" s="21">
        <f t="shared" si="249"/>
        <v>157242.5</v>
      </c>
      <c r="AS136" s="21">
        <f t="shared" si="249"/>
        <v>5034129.91</v>
      </c>
      <c r="AT136" s="21">
        <f t="shared" si="249"/>
        <v>2358262.75</v>
      </c>
      <c r="AU136" s="21">
        <f t="shared" si="249"/>
        <v>2203115.87</v>
      </c>
      <c r="AV136" s="21">
        <f t="shared" si="249"/>
        <v>2675867.16</v>
      </c>
      <c r="AW136" s="18"/>
      <c r="AX136" s="21">
        <f t="shared" si="153"/>
        <v>0</v>
      </c>
      <c r="AY136" s="21">
        <f t="shared" si="153"/>
        <v>0</v>
      </c>
      <c r="AZ136" s="21">
        <f t="shared" si="153"/>
        <v>0</v>
      </c>
      <c r="BA136" s="21">
        <f t="shared" si="152"/>
        <v>0</v>
      </c>
      <c r="BB136" s="21">
        <f t="shared" si="152"/>
        <v>0</v>
      </c>
      <c r="BC136" s="21">
        <f t="shared" si="152"/>
        <v>0</v>
      </c>
    </row>
    <row r="137" spans="1:55" x14ac:dyDescent="0.25">
      <c r="A137" s="41"/>
      <c r="B137" s="48"/>
      <c r="C137" s="49">
        <v>29100</v>
      </c>
      <c r="D137" s="50" t="s">
        <v>126</v>
      </c>
      <c r="E137" s="51"/>
      <c r="F137" s="52">
        <f t="shared" ref="F137:K137" si="292">SUM(F138)</f>
        <v>291688</v>
      </c>
      <c r="G137" s="52">
        <f t="shared" si="292"/>
        <v>0</v>
      </c>
      <c r="H137" s="52">
        <f t="shared" si="292"/>
        <v>291688</v>
      </c>
      <c r="I137" s="52">
        <f t="shared" si="292"/>
        <v>150252.88</v>
      </c>
      <c r="J137" s="52">
        <f t="shared" si="292"/>
        <v>145915.25</v>
      </c>
      <c r="K137" s="53">
        <f t="shared" si="292"/>
        <v>141435.12</v>
      </c>
      <c r="M137" s="53">
        <f t="shared" si="281"/>
        <v>4337.6300000000047</v>
      </c>
      <c r="O137" s="52">
        <f t="shared" ref="O137:T137" si="293">SUM(O138)</f>
        <v>288688</v>
      </c>
      <c r="P137" s="52">
        <f t="shared" si="293"/>
        <v>0</v>
      </c>
      <c r="Q137" s="52">
        <f t="shared" si="293"/>
        <v>288688</v>
      </c>
      <c r="R137" s="52">
        <f t="shared" si="293"/>
        <v>150252.88</v>
      </c>
      <c r="S137" s="52">
        <f t="shared" si="293"/>
        <v>145915.25</v>
      </c>
      <c r="T137" s="53">
        <f t="shared" si="293"/>
        <v>138435.12</v>
      </c>
      <c r="V137" s="61">
        <f t="shared" ref="V137:AA137" si="294">SUM(V138)</f>
        <v>3000</v>
      </c>
      <c r="W137" s="61">
        <f t="shared" si="294"/>
        <v>0</v>
      </c>
      <c r="X137" s="61">
        <f t="shared" si="294"/>
        <v>3000</v>
      </c>
      <c r="Y137" s="61">
        <f t="shared" si="294"/>
        <v>0</v>
      </c>
      <c r="Z137" s="61">
        <f t="shared" si="294"/>
        <v>0</v>
      </c>
      <c r="AA137" s="61">
        <f t="shared" si="294"/>
        <v>3000</v>
      </c>
      <c r="AC137" s="52">
        <f t="shared" ref="AC137:AH137" si="295">SUM(AC138)</f>
        <v>0</v>
      </c>
      <c r="AD137" s="52">
        <f t="shared" si="295"/>
        <v>0</v>
      </c>
      <c r="AE137" s="52">
        <f t="shared" si="295"/>
        <v>0</v>
      </c>
      <c r="AF137" s="52">
        <f t="shared" si="295"/>
        <v>0</v>
      </c>
      <c r="AG137" s="52">
        <f t="shared" si="295"/>
        <v>0</v>
      </c>
      <c r="AH137" s="52">
        <f t="shared" si="295"/>
        <v>0</v>
      </c>
      <c r="AJ137" s="52">
        <f t="shared" ref="AJ137:AO137" si="296">SUM(AJ138)</f>
        <v>0</v>
      </c>
      <c r="AK137" s="52">
        <f t="shared" si="296"/>
        <v>0</v>
      </c>
      <c r="AL137" s="52">
        <f t="shared" si="296"/>
        <v>0</v>
      </c>
      <c r="AM137" s="52">
        <f t="shared" si="296"/>
        <v>0</v>
      </c>
      <c r="AN137" s="52">
        <f t="shared" si="296"/>
        <v>0</v>
      </c>
      <c r="AO137" s="52">
        <f t="shared" si="296"/>
        <v>0</v>
      </c>
      <c r="AQ137" s="21">
        <f t="shared" si="249"/>
        <v>291688</v>
      </c>
      <c r="AR137" s="21">
        <f t="shared" si="249"/>
        <v>0</v>
      </c>
      <c r="AS137" s="21">
        <f t="shared" si="249"/>
        <v>291688</v>
      </c>
      <c r="AT137" s="21">
        <f t="shared" si="249"/>
        <v>150252.88</v>
      </c>
      <c r="AU137" s="21">
        <f t="shared" si="249"/>
        <v>145915.25</v>
      </c>
      <c r="AV137" s="21">
        <f t="shared" si="249"/>
        <v>141435.12</v>
      </c>
      <c r="AW137" s="18"/>
      <c r="AX137" s="21">
        <f t="shared" si="153"/>
        <v>0</v>
      </c>
      <c r="AY137" s="21">
        <f t="shared" si="153"/>
        <v>0</v>
      </c>
      <c r="AZ137" s="21">
        <f t="shared" si="153"/>
        <v>0</v>
      </c>
      <c r="BA137" s="21">
        <f t="shared" si="152"/>
        <v>0</v>
      </c>
      <c r="BB137" s="21">
        <f t="shared" si="152"/>
        <v>0</v>
      </c>
      <c r="BC137" s="21">
        <f t="shared" si="152"/>
        <v>0</v>
      </c>
    </row>
    <row r="138" spans="1:55" x14ac:dyDescent="0.25">
      <c r="A138" s="41"/>
      <c r="B138" s="54"/>
      <c r="C138" s="48"/>
      <c r="D138" s="55">
        <v>29101</v>
      </c>
      <c r="E138" s="56" t="s">
        <v>127</v>
      </c>
      <c r="F138" s="19">
        <f>O138+V138+AC138+AJ138</f>
        <v>291688</v>
      </c>
      <c r="G138" s="19"/>
      <c r="H138" s="19">
        <f>SUM(F138:G138)</f>
        <v>291688</v>
      </c>
      <c r="I138" s="19">
        <f>R138+Y138+AF138+AM138</f>
        <v>150252.88</v>
      </c>
      <c r="J138" s="19">
        <f>S138+Z138+AG138+AN138</f>
        <v>145915.25</v>
      </c>
      <c r="K138" s="57">
        <f>H138-I138</f>
        <v>141435.12</v>
      </c>
      <c r="M138" s="57">
        <f t="shared" si="281"/>
        <v>4337.6300000000047</v>
      </c>
      <c r="O138" s="19">
        <v>288688</v>
      </c>
      <c r="P138" s="19"/>
      <c r="Q138" s="19">
        <f>O138+P138</f>
        <v>288688</v>
      </c>
      <c r="R138" s="59">
        <v>150252.88</v>
      </c>
      <c r="S138" s="59">
        <v>145915.25</v>
      </c>
      <c r="T138" s="58">
        <f>Q138-R138</f>
        <v>138435.12</v>
      </c>
      <c r="V138" s="60">
        <v>3000</v>
      </c>
      <c r="W138" s="60">
        <v>0</v>
      </c>
      <c r="X138" s="39">
        <f>V138+W138</f>
        <v>3000</v>
      </c>
      <c r="Y138" s="60"/>
      <c r="Z138" s="60"/>
      <c r="AA138" s="39">
        <f>X138-Y138</f>
        <v>3000</v>
      </c>
      <c r="AC138" s="19"/>
      <c r="AD138" s="19"/>
      <c r="AE138" s="19">
        <f>SUM(AC138:AD138)</f>
        <v>0</v>
      </c>
      <c r="AF138" s="19"/>
      <c r="AG138" s="19"/>
      <c r="AH138" s="19">
        <f>AE138-AF138</f>
        <v>0</v>
      </c>
      <c r="AJ138" s="19"/>
      <c r="AK138" s="19"/>
      <c r="AL138" s="19">
        <f>SUM(AJ138:AK138)</f>
        <v>0</v>
      </c>
      <c r="AM138" s="19"/>
      <c r="AN138" s="19"/>
      <c r="AO138" s="19">
        <f>AL138-AM138</f>
        <v>0</v>
      </c>
      <c r="AQ138" s="21">
        <f t="shared" si="249"/>
        <v>291688</v>
      </c>
      <c r="AR138" s="21">
        <f t="shared" si="249"/>
        <v>0</v>
      </c>
      <c r="AS138" s="21">
        <f t="shared" si="249"/>
        <v>291688</v>
      </c>
      <c r="AT138" s="21">
        <f t="shared" si="249"/>
        <v>150252.88</v>
      </c>
      <c r="AU138" s="21">
        <f t="shared" si="249"/>
        <v>145915.25</v>
      </c>
      <c r="AV138" s="21">
        <f t="shared" si="249"/>
        <v>141435.12</v>
      </c>
      <c r="AW138" s="18"/>
      <c r="AX138" s="21">
        <f t="shared" si="153"/>
        <v>0</v>
      </c>
      <c r="AY138" s="21">
        <f t="shared" si="153"/>
        <v>0</v>
      </c>
      <c r="AZ138" s="21">
        <f t="shared" si="153"/>
        <v>0</v>
      </c>
      <c r="BA138" s="21">
        <f t="shared" si="152"/>
        <v>0</v>
      </c>
      <c r="BB138" s="21">
        <f t="shared" si="152"/>
        <v>0</v>
      </c>
      <c r="BC138" s="21">
        <f t="shared" si="152"/>
        <v>0</v>
      </c>
    </row>
    <row r="139" spans="1:55" x14ac:dyDescent="0.25">
      <c r="A139" s="41"/>
      <c r="B139" s="48"/>
      <c r="C139" s="49">
        <v>29200</v>
      </c>
      <c r="D139" s="50" t="s">
        <v>128</v>
      </c>
      <c r="E139" s="51"/>
      <c r="F139" s="52">
        <f t="shared" ref="F139:K139" si="297">SUM(F140)</f>
        <v>335843</v>
      </c>
      <c r="G139" s="52">
        <f t="shared" si="297"/>
        <v>0</v>
      </c>
      <c r="H139" s="52">
        <f t="shared" si="297"/>
        <v>335843</v>
      </c>
      <c r="I139" s="52">
        <f t="shared" si="297"/>
        <v>47959.360000000001</v>
      </c>
      <c r="J139" s="52">
        <f t="shared" si="297"/>
        <v>47073.49</v>
      </c>
      <c r="K139" s="53">
        <f t="shared" si="297"/>
        <v>287883.64</v>
      </c>
      <c r="M139" s="53">
        <f t="shared" si="281"/>
        <v>885.87000000000262</v>
      </c>
      <c r="O139" s="52">
        <f t="shared" ref="O139:T139" si="298">SUM(O140)</f>
        <v>334843</v>
      </c>
      <c r="P139" s="52">
        <f t="shared" si="298"/>
        <v>0</v>
      </c>
      <c r="Q139" s="52">
        <f t="shared" si="298"/>
        <v>334843</v>
      </c>
      <c r="R139" s="52">
        <f t="shared" si="298"/>
        <v>47959.360000000001</v>
      </c>
      <c r="S139" s="52">
        <f t="shared" si="298"/>
        <v>47073.49</v>
      </c>
      <c r="T139" s="53">
        <f t="shared" si="298"/>
        <v>286883.64</v>
      </c>
      <c r="V139" s="61">
        <f t="shared" ref="V139:AA139" si="299">SUM(V140)</f>
        <v>1000</v>
      </c>
      <c r="W139" s="61">
        <f t="shared" si="299"/>
        <v>0</v>
      </c>
      <c r="X139" s="61">
        <f t="shared" si="299"/>
        <v>1000</v>
      </c>
      <c r="Y139" s="61">
        <f t="shared" si="299"/>
        <v>0</v>
      </c>
      <c r="Z139" s="61">
        <f t="shared" si="299"/>
        <v>0</v>
      </c>
      <c r="AA139" s="61">
        <f t="shared" si="299"/>
        <v>1000</v>
      </c>
      <c r="AC139" s="52">
        <f t="shared" ref="AC139:AH139" si="300">SUM(AC140)</f>
        <v>0</v>
      </c>
      <c r="AD139" s="52">
        <f t="shared" si="300"/>
        <v>0</v>
      </c>
      <c r="AE139" s="52">
        <f t="shared" si="300"/>
        <v>0</v>
      </c>
      <c r="AF139" s="52">
        <f t="shared" si="300"/>
        <v>0</v>
      </c>
      <c r="AG139" s="52">
        <f t="shared" si="300"/>
        <v>0</v>
      </c>
      <c r="AH139" s="52">
        <f t="shared" si="300"/>
        <v>0</v>
      </c>
      <c r="AJ139" s="52">
        <f t="shared" ref="AJ139:AO139" si="301">SUM(AJ140)</f>
        <v>0</v>
      </c>
      <c r="AK139" s="52">
        <f t="shared" si="301"/>
        <v>0</v>
      </c>
      <c r="AL139" s="52">
        <f t="shared" si="301"/>
        <v>0</v>
      </c>
      <c r="AM139" s="52">
        <f t="shared" si="301"/>
        <v>0</v>
      </c>
      <c r="AN139" s="52">
        <f t="shared" si="301"/>
        <v>0</v>
      </c>
      <c r="AO139" s="52">
        <f t="shared" si="301"/>
        <v>0</v>
      </c>
      <c r="AQ139" s="21">
        <f t="shared" si="249"/>
        <v>335843</v>
      </c>
      <c r="AR139" s="21">
        <f t="shared" si="249"/>
        <v>0</v>
      </c>
      <c r="AS139" s="21">
        <f t="shared" si="249"/>
        <v>335843</v>
      </c>
      <c r="AT139" s="21">
        <f t="shared" si="249"/>
        <v>47959.360000000001</v>
      </c>
      <c r="AU139" s="21">
        <f t="shared" si="249"/>
        <v>47073.49</v>
      </c>
      <c r="AV139" s="21">
        <f t="shared" si="249"/>
        <v>287883.64</v>
      </c>
      <c r="AW139" s="18"/>
      <c r="AX139" s="21">
        <f t="shared" si="153"/>
        <v>0</v>
      </c>
      <c r="AY139" s="21">
        <f t="shared" si="153"/>
        <v>0</v>
      </c>
      <c r="AZ139" s="21">
        <f t="shared" si="153"/>
        <v>0</v>
      </c>
      <c r="BA139" s="21">
        <f t="shared" si="152"/>
        <v>0</v>
      </c>
      <c r="BB139" s="21">
        <f t="shared" si="152"/>
        <v>0</v>
      </c>
      <c r="BC139" s="21">
        <f t="shared" si="152"/>
        <v>0</v>
      </c>
    </row>
    <row r="140" spans="1:55" ht="30" x14ac:dyDescent="0.25">
      <c r="A140" s="41"/>
      <c r="B140" s="54"/>
      <c r="C140" s="48"/>
      <c r="D140" s="55">
        <v>29201</v>
      </c>
      <c r="E140" s="56" t="s">
        <v>128</v>
      </c>
      <c r="F140" s="19">
        <f>O140+V140+AC140+AJ140</f>
        <v>335843</v>
      </c>
      <c r="G140" s="19"/>
      <c r="H140" s="19">
        <f>SUM(F140:G140)</f>
        <v>335843</v>
      </c>
      <c r="I140" s="19">
        <f>R140+Y140+AF140+AM140</f>
        <v>47959.360000000001</v>
      </c>
      <c r="J140" s="19">
        <f>S140+Z140+AG140+AN140</f>
        <v>47073.49</v>
      </c>
      <c r="K140" s="57">
        <f>H140-I140</f>
        <v>287883.64</v>
      </c>
      <c r="M140" s="57">
        <f t="shared" si="281"/>
        <v>885.87000000000262</v>
      </c>
      <c r="O140" s="19">
        <v>334843</v>
      </c>
      <c r="P140" s="19"/>
      <c r="Q140" s="19">
        <f>O140+P140</f>
        <v>334843</v>
      </c>
      <c r="R140" s="59">
        <v>47959.360000000001</v>
      </c>
      <c r="S140" s="59">
        <v>47073.49</v>
      </c>
      <c r="T140" s="58">
        <f>Q140-R140</f>
        <v>286883.64</v>
      </c>
      <c r="V140" s="60">
        <v>1000</v>
      </c>
      <c r="W140" s="60">
        <v>0</v>
      </c>
      <c r="X140" s="39">
        <f>V140+W140</f>
        <v>1000</v>
      </c>
      <c r="Y140" s="60">
        <v>0</v>
      </c>
      <c r="Z140" s="60">
        <v>0</v>
      </c>
      <c r="AA140" s="39">
        <f>X140-Y140</f>
        <v>1000</v>
      </c>
      <c r="AC140" s="19"/>
      <c r="AD140" s="19"/>
      <c r="AE140" s="19">
        <f>SUM(AC140:AD140)</f>
        <v>0</v>
      </c>
      <c r="AF140" s="19"/>
      <c r="AG140" s="19"/>
      <c r="AH140" s="19">
        <f>AE140-AF140</f>
        <v>0</v>
      </c>
      <c r="AJ140" s="19"/>
      <c r="AK140" s="19"/>
      <c r="AL140" s="19">
        <f>SUM(AJ140:AK140)</f>
        <v>0</v>
      </c>
      <c r="AM140" s="19"/>
      <c r="AN140" s="19"/>
      <c r="AO140" s="19">
        <f>AL140-AM140</f>
        <v>0</v>
      </c>
      <c r="AQ140" s="21">
        <f t="shared" si="249"/>
        <v>335843</v>
      </c>
      <c r="AR140" s="21">
        <f t="shared" si="249"/>
        <v>0</v>
      </c>
      <c r="AS140" s="21">
        <f t="shared" si="249"/>
        <v>335843</v>
      </c>
      <c r="AT140" s="21">
        <f t="shared" si="249"/>
        <v>47959.360000000001</v>
      </c>
      <c r="AU140" s="21">
        <f t="shared" si="249"/>
        <v>47073.49</v>
      </c>
      <c r="AV140" s="21">
        <f t="shared" si="249"/>
        <v>287883.64</v>
      </c>
      <c r="AW140" s="18"/>
      <c r="AX140" s="21">
        <f t="shared" si="153"/>
        <v>0</v>
      </c>
      <c r="AY140" s="21">
        <f t="shared" si="153"/>
        <v>0</v>
      </c>
      <c r="AZ140" s="21">
        <f t="shared" si="153"/>
        <v>0</v>
      </c>
      <c r="BA140" s="21">
        <f t="shared" si="152"/>
        <v>0</v>
      </c>
      <c r="BB140" s="21">
        <f t="shared" si="152"/>
        <v>0</v>
      </c>
      <c r="BC140" s="21">
        <f t="shared" si="152"/>
        <v>0</v>
      </c>
    </row>
    <row r="141" spans="1:55" x14ac:dyDescent="0.25">
      <c r="A141" s="41"/>
      <c r="B141" s="48"/>
      <c r="C141" s="49">
        <v>29300</v>
      </c>
      <c r="D141" s="50" t="s">
        <v>129</v>
      </c>
      <c r="E141" s="51"/>
      <c r="F141" s="52">
        <f t="shared" ref="F141:K141" si="302">SUM(F142:F143)</f>
        <v>232875</v>
      </c>
      <c r="G141" s="52">
        <f t="shared" si="302"/>
        <v>0</v>
      </c>
      <c r="H141" s="52">
        <f t="shared" si="302"/>
        <v>232875</v>
      </c>
      <c r="I141" s="52">
        <f t="shared" si="302"/>
        <v>35142.619999999995</v>
      </c>
      <c r="J141" s="52">
        <f t="shared" si="302"/>
        <v>35142.619999999995</v>
      </c>
      <c r="K141" s="53">
        <f t="shared" si="302"/>
        <v>197732.38</v>
      </c>
      <c r="M141" s="53">
        <f t="shared" si="281"/>
        <v>0</v>
      </c>
      <c r="O141" s="52">
        <f t="shared" ref="O141:T141" si="303">SUM(O142:O143)</f>
        <v>175948</v>
      </c>
      <c r="P141" s="52">
        <f t="shared" si="303"/>
        <v>0</v>
      </c>
      <c r="Q141" s="52">
        <f t="shared" si="303"/>
        <v>175948</v>
      </c>
      <c r="R141" s="52">
        <f t="shared" si="303"/>
        <v>35142.619999999995</v>
      </c>
      <c r="S141" s="52">
        <f t="shared" si="303"/>
        <v>35142.619999999995</v>
      </c>
      <c r="T141" s="52">
        <f t="shared" si="303"/>
        <v>140805.38</v>
      </c>
      <c r="V141" s="61">
        <f t="shared" ref="V141:AA141" si="304">SUM(V142:V143)</f>
        <v>56927</v>
      </c>
      <c r="W141" s="61">
        <f t="shared" si="304"/>
        <v>0</v>
      </c>
      <c r="X141" s="61">
        <f t="shared" si="304"/>
        <v>56927</v>
      </c>
      <c r="Y141" s="61">
        <f t="shared" si="304"/>
        <v>0</v>
      </c>
      <c r="Z141" s="61">
        <f t="shared" si="304"/>
        <v>0</v>
      </c>
      <c r="AA141" s="61">
        <f t="shared" si="304"/>
        <v>56927</v>
      </c>
      <c r="AC141" s="52">
        <f t="shared" ref="AC141:AH141" si="305">SUM(AC142:AC143)</f>
        <v>0</v>
      </c>
      <c r="AD141" s="52">
        <f t="shared" si="305"/>
        <v>0</v>
      </c>
      <c r="AE141" s="52">
        <f t="shared" si="305"/>
        <v>0</v>
      </c>
      <c r="AF141" s="52">
        <f t="shared" si="305"/>
        <v>0</v>
      </c>
      <c r="AG141" s="52">
        <f t="shared" si="305"/>
        <v>0</v>
      </c>
      <c r="AH141" s="52">
        <f t="shared" si="305"/>
        <v>0</v>
      </c>
      <c r="AJ141" s="52">
        <f t="shared" ref="AJ141:AO141" si="306">SUM(AJ142:AJ143)</f>
        <v>0</v>
      </c>
      <c r="AK141" s="52">
        <f t="shared" si="306"/>
        <v>0</v>
      </c>
      <c r="AL141" s="52">
        <f t="shared" si="306"/>
        <v>0</v>
      </c>
      <c r="AM141" s="52">
        <f t="shared" si="306"/>
        <v>0</v>
      </c>
      <c r="AN141" s="52">
        <f t="shared" si="306"/>
        <v>0</v>
      </c>
      <c r="AO141" s="52">
        <f t="shared" si="306"/>
        <v>0</v>
      </c>
      <c r="AQ141" s="21">
        <f t="shared" si="249"/>
        <v>232875</v>
      </c>
      <c r="AR141" s="21">
        <f t="shared" si="249"/>
        <v>0</v>
      </c>
      <c r="AS141" s="21">
        <f t="shared" si="249"/>
        <v>232875</v>
      </c>
      <c r="AT141" s="21">
        <f t="shared" si="249"/>
        <v>35142.619999999995</v>
      </c>
      <c r="AU141" s="21">
        <f t="shared" si="249"/>
        <v>35142.619999999995</v>
      </c>
      <c r="AV141" s="21">
        <f t="shared" si="249"/>
        <v>197732.38</v>
      </c>
      <c r="AW141" s="18"/>
      <c r="AX141" s="21">
        <f t="shared" si="153"/>
        <v>0</v>
      </c>
      <c r="AY141" s="21">
        <f t="shared" si="153"/>
        <v>0</v>
      </c>
      <c r="AZ141" s="21">
        <f t="shared" si="153"/>
        <v>0</v>
      </c>
      <c r="BA141" s="21">
        <f t="shared" si="152"/>
        <v>0</v>
      </c>
      <c r="BB141" s="21">
        <f t="shared" si="152"/>
        <v>0</v>
      </c>
      <c r="BC141" s="21">
        <f t="shared" si="152"/>
        <v>0</v>
      </c>
    </row>
    <row r="142" spans="1:55" ht="30" x14ac:dyDescent="0.25">
      <c r="A142" s="41"/>
      <c r="B142" s="54"/>
      <c r="C142" s="48"/>
      <c r="D142" s="55">
        <v>29301</v>
      </c>
      <c r="E142" s="56" t="s">
        <v>130</v>
      </c>
      <c r="F142" s="19">
        <f>O142+V142+AC142+AJ142</f>
        <v>158432</v>
      </c>
      <c r="G142" s="19"/>
      <c r="H142" s="19">
        <f>SUM(F142:G142)</f>
        <v>158432</v>
      </c>
      <c r="I142" s="19">
        <f>R142+Y142+AF142+AM142</f>
        <v>21125.98</v>
      </c>
      <c r="J142" s="19">
        <f>S142+Z142+AG142+AN142</f>
        <v>21125.98</v>
      </c>
      <c r="K142" s="57">
        <f>H142-I142</f>
        <v>137306.01999999999</v>
      </c>
      <c r="M142" s="57">
        <f t="shared" si="281"/>
        <v>0</v>
      </c>
      <c r="O142" s="19">
        <v>158432</v>
      </c>
      <c r="P142" s="19"/>
      <c r="Q142" s="19">
        <f>O142+P142</f>
        <v>158432</v>
      </c>
      <c r="R142" s="59">
        <v>21125.98</v>
      </c>
      <c r="S142" s="59">
        <v>21125.98</v>
      </c>
      <c r="T142" s="58">
        <f>Q142-R142</f>
        <v>137306.01999999999</v>
      </c>
      <c r="V142" s="60"/>
      <c r="W142" s="60">
        <v>0</v>
      </c>
      <c r="X142" s="39">
        <f>V142+W142</f>
        <v>0</v>
      </c>
      <c r="Y142" s="60">
        <v>0</v>
      </c>
      <c r="Z142" s="60">
        <v>0</v>
      </c>
      <c r="AA142" s="39">
        <f>X142-Y142</f>
        <v>0</v>
      </c>
      <c r="AC142" s="19"/>
      <c r="AD142" s="19"/>
      <c r="AE142" s="19">
        <f>SUM(AC142:AD142)</f>
        <v>0</v>
      </c>
      <c r="AF142" s="19"/>
      <c r="AG142" s="19"/>
      <c r="AH142" s="19">
        <f>AE142-AF142</f>
        <v>0</v>
      </c>
      <c r="AJ142" s="19"/>
      <c r="AK142" s="19"/>
      <c r="AL142" s="19">
        <f>SUM(AJ142:AK142)</f>
        <v>0</v>
      </c>
      <c r="AM142" s="19"/>
      <c r="AN142" s="19"/>
      <c r="AO142" s="19">
        <f>AL142-AM142</f>
        <v>0</v>
      </c>
      <c r="AQ142" s="21">
        <f t="shared" si="249"/>
        <v>158432</v>
      </c>
      <c r="AR142" s="21">
        <f t="shared" si="249"/>
        <v>0</v>
      </c>
      <c r="AS142" s="21">
        <f t="shared" si="249"/>
        <v>158432</v>
      </c>
      <c r="AT142" s="21">
        <f t="shared" si="249"/>
        <v>21125.98</v>
      </c>
      <c r="AU142" s="21">
        <f t="shared" si="249"/>
        <v>21125.98</v>
      </c>
      <c r="AV142" s="21">
        <f t="shared" si="249"/>
        <v>137306.01999999999</v>
      </c>
      <c r="AW142" s="18"/>
      <c r="AX142" s="21">
        <f t="shared" si="153"/>
        <v>0</v>
      </c>
      <c r="AY142" s="21">
        <f t="shared" si="153"/>
        <v>0</v>
      </c>
      <c r="AZ142" s="21">
        <f t="shared" si="153"/>
        <v>0</v>
      </c>
      <c r="BA142" s="21">
        <f t="shared" si="152"/>
        <v>0</v>
      </c>
      <c r="BB142" s="21">
        <f t="shared" si="152"/>
        <v>0</v>
      </c>
      <c r="BC142" s="21">
        <f t="shared" si="152"/>
        <v>0</v>
      </c>
    </row>
    <row r="143" spans="1:55" ht="30" x14ac:dyDescent="0.25">
      <c r="A143" s="41"/>
      <c r="B143" s="54"/>
      <c r="C143" s="48"/>
      <c r="D143" s="55">
        <v>29302</v>
      </c>
      <c r="E143" s="56" t="s">
        <v>131</v>
      </c>
      <c r="F143" s="19">
        <f>O143+V143+AC143+AJ143</f>
        <v>74443</v>
      </c>
      <c r="G143" s="19"/>
      <c r="H143" s="19">
        <f>SUM(F143:G143)</f>
        <v>74443</v>
      </c>
      <c r="I143" s="19">
        <f>R143+Y143+AF143+AM143</f>
        <v>14016.64</v>
      </c>
      <c r="J143" s="19">
        <f>S143+Z143+AG143+AN143</f>
        <v>14016.64</v>
      </c>
      <c r="K143" s="57">
        <f>H143-I143</f>
        <v>60426.36</v>
      </c>
      <c r="M143" s="57">
        <f t="shared" si="281"/>
        <v>0</v>
      </c>
      <c r="O143" s="19">
        <v>17516</v>
      </c>
      <c r="P143" s="19">
        <v>0</v>
      </c>
      <c r="Q143" s="19">
        <f>O143+P143</f>
        <v>17516</v>
      </c>
      <c r="R143" s="59">
        <v>14016.64</v>
      </c>
      <c r="S143" s="59">
        <v>14016.64</v>
      </c>
      <c r="T143" s="58">
        <f>Q143-R143</f>
        <v>3499.3600000000006</v>
      </c>
      <c r="V143" s="60">
        <v>56927</v>
      </c>
      <c r="W143" s="60"/>
      <c r="X143" s="39">
        <f>V143+W143</f>
        <v>56927</v>
      </c>
      <c r="Y143" s="60"/>
      <c r="Z143" s="60"/>
      <c r="AA143" s="39">
        <f>X143-Y143</f>
        <v>56927</v>
      </c>
      <c r="AC143" s="19"/>
      <c r="AD143" s="19"/>
      <c r="AE143" s="19">
        <f>SUM(AC143:AD143)</f>
        <v>0</v>
      </c>
      <c r="AF143" s="19"/>
      <c r="AG143" s="19"/>
      <c r="AH143" s="19">
        <f>AE143-AF143</f>
        <v>0</v>
      </c>
      <c r="AJ143" s="19"/>
      <c r="AK143" s="19"/>
      <c r="AL143" s="19">
        <f>SUM(AJ143:AK143)</f>
        <v>0</v>
      </c>
      <c r="AM143" s="19"/>
      <c r="AN143" s="19"/>
      <c r="AO143" s="19">
        <f>AL143-AM143</f>
        <v>0</v>
      </c>
      <c r="AQ143" s="21">
        <f t="shared" si="249"/>
        <v>74443</v>
      </c>
      <c r="AR143" s="21">
        <f t="shared" si="249"/>
        <v>0</v>
      </c>
      <c r="AS143" s="21">
        <f t="shared" si="249"/>
        <v>74443</v>
      </c>
      <c r="AT143" s="21">
        <f t="shared" si="249"/>
        <v>14016.64</v>
      </c>
      <c r="AU143" s="21">
        <f t="shared" si="249"/>
        <v>14016.64</v>
      </c>
      <c r="AV143" s="21">
        <f t="shared" si="249"/>
        <v>60426.36</v>
      </c>
      <c r="AW143" s="18"/>
      <c r="AX143" s="21">
        <f t="shared" si="153"/>
        <v>0</v>
      </c>
      <c r="AY143" s="21">
        <f t="shared" si="153"/>
        <v>0</v>
      </c>
      <c r="AZ143" s="21">
        <f t="shared" si="153"/>
        <v>0</v>
      </c>
      <c r="BA143" s="21">
        <f t="shared" si="153"/>
        <v>0</v>
      </c>
      <c r="BB143" s="21">
        <f t="shared" si="153"/>
        <v>0</v>
      </c>
      <c r="BC143" s="21">
        <f t="shared" si="153"/>
        <v>0</v>
      </c>
    </row>
    <row r="144" spans="1:55" x14ac:dyDescent="0.25">
      <c r="A144" s="41"/>
      <c r="B144" s="48"/>
      <c r="C144" s="49">
        <v>29400</v>
      </c>
      <c r="D144" s="50" t="s">
        <v>132</v>
      </c>
      <c r="E144" s="51"/>
      <c r="F144" s="52">
        <f t="shared" ref="F144:K144" si="307">SUM(F145)</f>
        <v>1660010.4100000001</v>
      </c>
      <c r="G144" s="52">
        <f t="shared" si="307"/>
        <v>157242.5</v>
      </c>
      <c r="H144" s="52">
        <f t="shared" si="307"/>
        <v>1817252.9100000001</v>
      </c>
      <c r="I144" s="52">
        <f t="shared" si="307"/>
        <v>957915.17</v>
      </c>
      <c r="J144" s="52">
        <f t="shared" si="307"/>
        <v>905816.95</v>
      </c>
      <c r="K144" s="53">
        <f t="shared" si="307"/>
        <v>859337.74000000011</v>
      </c>
      <c r="M144" s="53">
        <f t="shared" si="281"/>
        <v>52098.220000000088</v>
      </c>
      <c r="O144" s="52">
        <f t="shared" ref="O144:T144" si="308">SUM(O145)</f>
        <v>1066667</v>
      </c>
      <c r="P144" s="52">
        <f t="shared" si="308"/>
        <v>0</v>
      </c>
      <c r="Q144" s="52">
        <f t="shared" si="308"/>
        <v>1066667</v>
      </c>
      <c r="R144" s="52">
        <f>SUM(R145)</f>
        <v>810225.25</v>
      </c>
      <c r="S144" s="52">
        <f>SUM(S145)</f>
        <v>763823.26</v>
      </c>
      <c r="T144" s="53">
        <f t="shared" si="308"/>
        <v>256441.75</v>
      </c>
      <c r="V144" s="61">
        <f t="shared" ref="V144:AA144" si="309">SUM(V145)</f>
        <v>593343.41</v>
      </c>
      <c r="W144" s="61">
        <f t="shared" si="309"/>
        <v>0</v>
      </c>
      <c r="X144" s="61">
        <f t="shared" si="309"/>
        <v>593343.41</v>
      </c>
      <c r="Y144" s="61">
        <f>SUM(Y145)</f>
        <v>147689.92000000001</v>
      </c>
      <c r="Z144" s="61">
        <f>SUM(Z145)</f>
        <v>141993.69</v>
      </c>
      <c r="AA144" s="61">
        <f t="shared" si="309"/>
        <v>445653.49</v>
      </c>
      <c r="AC144" s="52">
        <f t="shared" ref="AC144:AH144" si="310">SUM(AC145)</f>
        <v>0</v>
      </c>
      <c r="AD144" s="52">
        <f t="shared" si="310"/>
        <v>0</v>
      </c>
      <c r="AE144" s="52">
        <f t="shared" si="310"/>
        <v>0</v>
      </c>
      <c r="AF144" s="52">
        <f t="shared" si="310"/>
        <v>0</v>
      </c>
      <c r="AG144" s="52">
        <f t="shared" si="310"/>
        <v>0</v>
      </c>
      <c r="AH144" s="52">
        <f t="shared" si="310"/>
        <v>0</v>
      </c>
      <c r="AJ144" s="52">
        <f t="shared" ref="AJ144:AO144" si="311">SUM(AJ145)</f>
        <v>0</v>
      </c>
      <c r="AK144" s="52">
        <f t="shared" si="311"/>
        <v>157242.5</v>
      </c>
      <c r="AL144" s="52">
        <f t="shared" si="311"/>
        <v>157242.5</v>
      </c>
      <c r="AM144" s="52">
        <f t="shared" si="311"/>
        <v>0</v>
      </c>
      <c r="AN144" s="52">
        <f t="shared" si="311"/>
        <v>0</v>
      </c>
      <c r="AO144" s="52">
        <f t="shared" si="311"/>
        <v>157242.5</v>
      </c>
      <c r="AQ144" s="21">
        <f t="shared" si="249"/>
        <v>1660010.4100000001</v>
      </c>
      <c r="AR144" s="21">
        <f t="shared" si="249"/>
        <v>157242.5</v>
      </c>
      <c r="AS144" s="21">
        <f t="shared" si="249"/>
        <v>1817252.9100000001</v>
      </c>
      <c r="AT144" s="21">
        <f t="shared" si="249"/>
        <v>957915.17</v>
      </c>
      <c r="AU144" s="21">
        <f t="shared" si="249"/>
        <v>905816.95</v>
      </c>
      <c r="AV144" s="21">
        <f t="shared" si="249"/>
        <v>859337.74</v>
      </c>
      <c r="AW144" s="18"/>
      <c r="AX144" s="21">
        <f t="shared" ref="AX144:BC186" si="312">F144-AQ144</f>
        <v>0</v>
      </c>
      <c r="AY144" s="21">
        <f t="shared" si="312"/>
        <v>0</v>
      </c>
      <c r="AZ144" s="21">
        <f t="shared" si="312"/>
        <v>0</v>
      </c>
      <c r="BA144" s="21">
        <f t="shared" si="312"/>
        <v>0</v>
      </c>
      <c r="BB144" s="21">
        <f t="shared" si="312"/>
        <v>0</v>
      </c>
      <c r="BC144" s="21">
        <f t="shared" si="312"/>
        <v>0</v>
      </c>
    </row>
    <row r="145" spans="1:55" ht="45" x14ac:dyDescent="0.25">
      <c r="A145" s="41"/>
      <c r="B145" s="54"/>
      <c r="C145" s="48"/>
      <c r="D145" s="55">
        <v>29401</v>
      </c>
      <c r="E145" s="56" t="s">
        <v>132</v>
      </c>
      <c r="F145" s="19">
        <f>O145+V145+AC145+AJ145</f>
        <v>1660010.4100000001</v>
      </c>
      <c r="G145" s="19">
        <v>157242.5</v>
      </c>
      <c r="H145" s="19">
        <f>SUM(F145:G145)</f>
        <v>1817252.9100000001</v>
      </c>
      <c r="I145" s="19">
        <f>R145+Y145+AF145+AM145</f>
        <v>957915.17</v>
      </c>
      <c r="J145" s="19">
        <f>S145+Z145+AG145+AN145</f>
        <v>905816.95</v>
      </c>
      <c r="K145" s="57">
        <f>H145-I145</f>
        <v>859337.74000000011</v>
      </c>
      <c r="M145" s="57">
        <f t="shared" si="281"/>
        <v>52098.220000000088</v>
      </c>
      <c r="O145" s="19">
        <v>1066667</v>
      </c>
      <c r="P145" s="19"/>
      <c r="Q145" s="19">
        <f>O145+P145</f>
        <v>1066667</v>
      </c>
      <c r="R145" s="59">
        <v>810225.25</v>
      </c>
      <c r="S145" s="59">
        <v>763823.26</v>
      </c>
      <c r="T145" s="58">
        <f>Q145-R145</f>
        <v>256441.75</v>
      </c>
      <c r="V145" s="60">
        <v>593343.41</v>
      </c>
      <c r="W145" s="60"/>
      <c r="X145" s="39">
        <f>V145+W145</f>
        <v>593343.41</v>
      </c>
      <c r="Y145" s="59">
        <v>147689.92000000001</v>
      </c>
      <c r="Z145" s="59">
        <v>141993.69</v>
      </c>
      <c r="AA145" s="39">
        <f>X145-Y145</f>
        <v>445653.49</v>
      </c>
      <c r="AC145" s="19"/>
      <c r="AD145" s="19"/>
      <c r="AE145" s="19">
        <f>SUM(AC145:AD145)</f>
        <v>0</v>
      </c>
      <c r="AF145" s="19"/>
      <c r="AG145" s="19"/>
      <c r="AH145" s="19">
        <f>AE145-AF145</f>
        <v>0</v>
      </c>
      <c r="AJ145" s="19"/>
      <c r="AK145" s="19">
        <v>157242.5</v>
      </c>
      <c r="AL145" s="19">
        <f>SUM(AJ145:AK145)</f>
        <v>157242.5</v>
      </c>
      <c r="AM145" s="19"/>
      <c r="AN145" s="19"/>
      <c r="AO145" s="19">
        <f>AL145-AM145</f>
        <v>157242.5</v>
      </c>
      <c r="AQ145" s="21">
        <f t="shared" si="249"/>
        <v>1660010.4100000001</v>
      </c>
      <c r="AR145" s="21">
        <f t="shared" si="249"/>
        <v>157242.5</v>
      </c>
      <c r="AS145" s="21">
        <f t="shared" si="249"/>
        <v>1817252.9100000001</v>
      </c>
      <c r="AT145" s="21">
        <f t="shared" si="249"/>
        <v>957915.17</v>
      </c>
      <c r="AU145" s="21">
        <f t="shared" si="249"/>
        <v>905816.95</v>
      </c>
      <c r="AV145" s="21">
        <f t="shared" si="249"/>
        <v>859337.74</v>
      </c>
      <c r="AW145" s="18"/>
      <c r="AX145" s="21">
        <f t="shared" si="312"/>
        <v>0</v>
      </c>
      <c r="AY145" s="21">
        <f t="shared" si="312"/>
        <v>0</v>
      </c>
      <c r="AZ145" s="21">
        <f t="shared" si="312"/>
        <v>0</v>
      </c>
      <c r="BA145" s="21">
        <f t="shared" si="312"/>
        <v>0</v>
      </c>
      <c r="BB145" s="21">
        <f t="shared" si="312"/>
        <v>0</v>
      </c>
      <c r="BC145" s="21">
        <f t="shared" si="312"/>
        <v>0</v>
      </c>
    </row>
    <row r="146" spans="1:55" x14ac:dyDescent="0.25">
      <c r="A146" s="41"/>
      <c r="B146" s="48"/>
      <c r="C146" s="49">
        <v>29600</v>
      </c>
      <c r="D146" s="50" t="s">
        <v>133</v>
      </c>
      <c r="E146" s="51"/>
      <c r="F146" s="52">
        <f t="shared" ref="F146:K146" si="313">SUM(F147)</f>
        <v>1016900</v>
      </c>
      <c r="G146" s="52">
        <f t="shared" si="313"/>
        <v>0</v>
      </c>
      <c r="H146" s="52">
        <f t="shared" si="313"/>
        <v>1016900</v>
      </c>
      <c r="I146" s="52">
        <f t="shared" si="313"/>
        <v>798362.7</v>
      </c>
      <c r="J146" s="52">
        <f t="shared" si="313"/>
        <v>777892.54</v>
      </c>
      <c r="K146" s="53">
        <f t="shared" si="313"/>
        <v>218537.30000000005</v>
      </c>
      <c r="M146" s="53">
        <f t="shared" si="281"/>
        <v>20470.159999999916</v>
      </c>
      <c r="O146" s="52">
        <f t="shared" ref="O146:T146" si="314">SUM(O147)</f>
        <v>1016900</v>
      </c>
      <c r="P146" s="52">
        <f t="shared" si="314"/>
        <v>0</v>
      </c>
      <c r="Q146" s="52">
        <f t="shared" si="314"/>
        <v>1016900</v>
      </c>
      <c r="R146" s="52">
        <f t="shared" si="314"/>
        <v>798362.7</v>
      </c>
      <c r="S146" s="52">
        <f t="shared" si="314"/>
        <v>777892.54</v>
      </c>
      <c r="T146" s="53">
        <f t="shared" si="314"/>
        <v>218537.30000000005</v>
      </c>
      <c r="V146" s="61">
        <f t="shared" ref="V146:AA146" si="315">SUM(V147)</f>
        <v>0</v>
      </c>
      <c r="W146" s="61">
        <f t="shared" si="315"/>
        <v>0</v>
      </c>
      <c r="X146" s="61">
        <f t="shared" si="315"/>
        <v>0</v>
      </c>
      <c r="Y146" s="61">
        <f t="shared" si="315"/>
        <v>0</v>
      </c>
      <c r="Z146" s="61">
        <f t="shared" si="315"/>
        <v>0</v>
      </c>
      <c r="AA146" s="61">
        <f t="shared" si="315"/>
        <v>0</v>
      </c>
      <c r="AC146" s="52">
        <f t="shared" ref="AC146:AH146" si="316">SUM(AC147)</f>
        <v>0</v>
      </c>
      <c r="AD146" s="52">
        <f t="shared" si="316"/>
        <v>0</v>
      </c>
      <c r="AE146" s="52">
        <f t="shared" si="316"/>
        <v>0</v>
      </c>
      <c r="AF146" s="52">
        <f t="shared" si="316"/>
        <v>0</v>
      </c>
      <c r="AG146" s="52">
        <f t="shared" si="316"/>
        <v>0</v>
      </c>
      <c r="AH146" s="52">
        <f t="shared" si="316"/>
        <v>0</v>
      </c>
      <c r="AJ146" s="52">
        <f t="shared" ref="AJ146:AO146" si="317">SUM(AJ147)</f>
        <v>0</v>
      </c>
      <c r="AK146" s="52">
        <f t="shared" si="317"/>
        <v>0</v>
      </c>
      <c r="AL146" s="52">
        <f t="shared" si="317"/>
        <v>0</v>
      </c>
      <c r="AM146" s="52">
        <f t="shared" si="317"/>
        <v>0</v>
      </c>
      <c r="AN146" s="52">
        <f t="shared" si="317"/>
        <v>0</v>
      </c>
      <c r="AO146" s="52">
        <f t="shared" si="317"/>
        <v>0</v>
      </c>
      <c r="AQ146" s="21">
        <f t="shared" si="249"/>
        <v>1016900</v>
      </c>
      <c r="AR146" s="21">
        <f t="shared" si="249"/>
        <v>0</v>
      </c>
      <c r="AS146" s="21">
        <f t="shared" si="249"/>
        <v>1016900</v>
      </c>
      <c r="AT146" s="21">
        <f t="shared" si="249"/>
        <v>798362.7</v>
      </c>
      <c r="AU146" s="21">
        <f t="shared" si="249"/>
        <v>777892.54</v>
      </c>
      <c r="AV146" s="21">
        <f t="shared" si="249"/>
        <v>218537.30000000005</v>
      </c>
      <c r="AW146" s="18"/>
      <c r="AX146" s="21">
        <f t="shared" si="312"/>
        <v>0</v>
      </c>
      <c r="AY146" s="21">
        <f t="shared" si="312"/>
        <v>0</v>
      </c>
      <c r="AZ146" s="21">
        <f t="shared" si="312"/>
        <v>0</v>
      </c>
      <c r="BA146" s="21">
        <f t="shared" si="312"/>
        <v>0</v>
      </c>
      <c r="BB146" s="21">
        <f t="shared" si="312"/>
        <v>0</v>
      </c>
      <c r="BC146" s="21">
        <f t="shared" si="312"/>
        <v>0</v>
      </c>
    </row>
    <row r="147" spans="1:55" ht="30" x14ac:dyDescent="0.25">
      <c r="A147" s="41"/>
      <c r="B147" s="54"/>
      <c r="C147" s="48"/>
      <c r="D147" s="55">
        <v>29601</v>
      </c>
      <c r="E147" s="56" t="s">
        <v>133</v>
      </c>
      <c r="F147" s="19">
        <f>O147+V147+AC147+AJ147</f>
        <v>1016900</v>
      </c>
      <c r="G147" s="19"/>
      <c r="H147" s="19">
        <f>SUM(F147:G147)</f>
        <v>1016900</v>
      </c>
      <c r="I147" s="19">
        <f>R147+Y147+AF147+AM147</f>
        <v>798362.7</v>
      </c>
      <c r="J147" s="19">
        <f>S147+Z147+AG147+AN147</f>
        <v>777892.54</v>
      </c>
      <c r="K147" s="57">
        <f>H147-I147</f>
        <v>218537.30000000005</v>
      </c>
      <c r="M147" s="57">
        <f t="shared" si="281"/>
        <v>20470.159999999916</v>
      </c>
      <c r="O147" s="19">
        <v>1016900</v>
      </c>
      <c r="P147" s="19"/>
      <c r="Q147" s="19">
        <f>O147+P147</f>
        <v>1016900</v>
      </c>
      <c r="R147" s="59">
        <v>798362.7</v>
      </c>
      <c r="S147" s="59">
        <v>777892.54</v>
      </c>
      <c r="T147" s="58">
        <f>Q147-R147</f>
        <v>218537.30000000005</v>
      </c>
      <c r="V147" s="60"/>
      <c r="W147" s="60"/>
      <c r="X147" s="39">
        <f>V147+W147</f>
        <v>0</v>
      </c>
      <c r="Y147" s="60"/>
      <c r="Z147" s="60"/>
      <c r="AA147" s="39">
        <f>X147-Y147</f>
        <v>0</v>
      </c>
      <c r="AC147" s="19"/>
      <c r="AD147" s="19"/>
      <c r="AE147" s="19">
        <f>SUM(AC147:AD147)</f>
        <v>0</v>
      </c>
      <c r="AF147" s="19"/>
      <c r="AG147" s="19"/>
      <c r="AH147" s="19">
        <f>AE147-AF147</f>
        <v>0</v>
      </c>
      <c r="AJ147" s="19"/>
      <c r="AK147" s="19"/>
      <c r="AL147" s="19">
        <f>SUM(AJ147:AK147)</f>
        <v>0</v>
      </c>
      <c r="AM147" s="19"/>
      <c r="AN147" s="19"/>
      <c r="AO147" s="19">
        <f>AL147-AM147</f>
        <v>0</v>
      </c>
      <c r="AQ147" s="21">
        <f t="shared" si="249"/>
        <v>1016900</v>
      </c>
      <c r="AR147" s="21">
        <f t="shared" si="249"/>
        <v>0</v>
      </c>
      <c r="AS147" s="21">
        <f t="shared" si="249"/>
        <v>1016900</v>
      </c>
      <c r="AT147" s="21">
        <f t="shared" si="249"/>
        <v>798362.7</v>
      </c>
      <c r="AU147" s="21">
        <f t="shared" si="249"/>
        <v>777892.54</v>
      </c>
      <c r="AV147" s="21">
        <f t="shared" si="249"/>
        <v>218537.30000000005</v>
      </c>
      <c r="AW147" s="18"/>
      <c r="AX147" s="21">
        <f t="shared" si="312"/>
        <v>0</v>
      </c>
      <c r="AY147" s="21">
        <f t="shared" si="312"/>
        <v>0</v>
      </c>
      <c r="AZ147" s="21">
        <f t="shared" si="312"/>
        <v>0</v>
      </c>
      <c r="BA147" s="21">
        <f t="shared" si="312"/>
        <v>0</v>
      </c>
      <c r="BB147" s="21">
        <f t="shared" si="312"/>
        <v>0</v>
      </c>
      <c r="BC147" s="21">
        <f t="shared" si="312"/>
        <v>0</v>
      </c>
    </row>
    <row r="148" spans="1:55" x14ac:dyDescent="0.25">
      <c r="A148" s="41"/>
      <c r="B148" s="48"/>
      <c r="C148" s="49">
        <v>29800</v>
      </c>
      <c r="D148" s="50" t="s">
        <v>134</v>
      </c>
      <c r="E148" s="51"/>
      <c r="F148" s="52">
        <f t="shared" ref="F148:K148" si="318">SUM(F149:F150)</f>
        <v>1339571</v>
      </c>
      <c r="G148" s="52">
        <f t="shared" si="318"/>
        <v>0</v>
      </c>
      <c r="H148" s="52">
        <f t="shared" si="318"/>
        <v>1339571</v>
      </c>
      <c r="I148" s="52">
        <f t="shared" si="318"/>
        <v>368630.02</v>
      </c>
      <c r="J148" s="52">
        <f t="shared" si="318"/>
        <v>291275.02</v>
      </c>
      <c r="K148" s="53">
        <f t="shared" si="318"/>
        <v>970940.98</v>
      </c>
      <c r="M148" s="53">
        <f t="shared" si="281"/>
        <v>77355</v>
      </c>
      <c r="O148" s="52">
        <f t="shared" ref="O148:T148" si="319">SUM(O149:O150)</f>
        <v>1339571</v>
      </c>
      <c r="P148" s="52">
        <f t="shared" si="319"/>
        <v>0</v>
      </c>
      <c r="Q148" s="52">
        <f t="shared" si="319"/>
        <v>1339571</v>
      </c>
      <c r="R148" s="52">
        <f t="shared" si="319"/>
        <v>368630.02</v>
      </c>
      <c r="S148" s="52">
        <f t="shared" si="319"/>
        <v>291275.02</v>
      </c>
      <c r="T148" s="53">
        <f t="shared" si="319"/>
        <v>970940.98</v>
      </c>
      <c r="V148" s="61">
        <f t="shared" ref="V148:AA148" si="320">SUM(V149:V150)</f>
        <v>0</v>
      </c>
      <c r="W148" s="61">
        <f t="shared" si="320"/>
        <v>0</v>
      </c>
      <c r="X148" s="61">
        <f t="shared" si="320"/>
        <v>0</v>
      </c>
      <c r="Y148" s="61">
        <f t="shared" si="320"/>
        <v>0</v>
      </c>
      <c r="Z148" s="61">
        <f t="shared" si="320"/>
        <v>0</v>
      </c>
      <c r="AA148" s="61">
        <f t="shared" si="320"/>
        <v>0</v>
      </c>
      <c r="AC148" s="52">
        <f t="shared" ref="AC148:AH148" si="321">SUM(AC149:AC150)</f>
        <v>0</v>
      </c>
      <c r="AD148" s="52">
        <f t="shared" si="321"/>
        <v>0</v>
      </c>
      <c r="AE148" s="52">
        <f t="shared" si="321"/>
        <v>0</v>
      </c>
      <c r="AF148" s="52">
        <f t="shared" si="321"/>
        <v>0</v>
      </c>
      <c r="AG148" s="52">
        <f t="shared" si="321"/>
        <v>0</v>
      </c>
      <c r="AH148" s="52">
        <f t="shared" si="321"/>
        <v>0</v>
      </c>
      <c r="AJ148" s="52">
        <f t="shared" ref="AJ148:AO148" si="322">SUM(AJ149:AJ150)</f>
        <v>0</v>
      </c>
      <c r="AK148" s="52">
        <f t="shared" si="322"/>
        <v>0</v>
      </c>
      <c r="AL148" s="52">
        <f t="shared" si="322"/>
        <v>0</v>
      </c>
      <c r="AM148" s="52">
        <f t="shared" si="322"/>
        <v>0</v>
      </c>
      <c r="AN148" s="52">
        <f t="shared" si="322"/>
        <v>0</v>
      </c>
      <c r="AO148" s="52">
        <f t="shared" si="322"/>
        <v>0</v>
      </c>
      <c r="AQ148" s="21">
        <f t="shared" si="249"/>
        <v>1339571</v>
      </c>
      <c r="AR148" s="21">
        <f t="shared" si="249"/>
        <v>0</v>
      </c>
      <c r="AS148" s="21">
        <f t="shared" si="249"/>
        <v>1339571</v>
      </c>
      <c r="AT148" s="21">
        <f t="shared" si="249"/>
        <v>368630.02</v>
      </c>
      <c r="AU148" s="21">
        <f t="shared" si="249"/>
        <v>291275.02</v>
      </c>
      <c r="AV148" s="21">
        <f t="shared" si="249"/>
        <v>970940.98</v>
      </c>
      <c r="AW148" s="18"/>
      <c r="AX148" s="21">
        <f t="shared" si="312"/>
        <v>0</v>
      </c>
      <c r="AY148" s="21">
        <f t="shared" si="312"/>
        <v>0</v>
      </c>
      <c r="AZ148" s="21">
        <f t="shared" si="312"/>
        <v>0</v>
      </c>
      <c r="BA148" s="21">
        <f t="shared" si="312"/>
        <v>0</v>
      </c>
      <c r="BB148" s="21">
        <f t="shared" si="312"/>
        <v>0</v>
      </c>
      <c r="BC148" s="21">
        <f t="shared" si="312"/>
        <v>0</v>
      </c>
    </row>
    <row r="149" spans="1:55" ht="45" x14ac:dyDescent="0.25">
      <c r="A149" s="41"/>
      <c r="B149" s="54"/>
      <c r="C149" s="48"/>
      <c r="D149" s="55">
        <v>29804</v>
      </c>
      <c r="E149" s="56" t="s">
        <v>135</v>
      </c>
      <c r="F149" s="19">
        <f>O149+V149+AC149+AJ149</f>
        <v>1272331</v>
      </c>
      <c r="G149" s="19"/>
      <c r="H149" s="19">
        <f>SUM(F149:G149)</f>
        <v>1272331</v>
      </c>
      <c r="I149" s="19">
        <f>R149+Y149+AF149+AM149</f>
        <v>325218.05</v>
      </c>
      <c r="J149" s="19">
        <f>S149+Z149+AG149+AN149</f>
        <v>247863.05</v>
      </c>
      <c r="K149" s="57">
        <f>H149-I149</f>
        <v>947112.95</v>
      </c>
      <c r="M149" s="57">
        <f t="shared" si="281"/>
        <v>77355</v>
      </c>
      <c r="O149" s="19">
        <v>1272331</v>
      </c>
      <c r="P149" s="19"/>
      <c r="Q149" s="19">
        <f>O149+P149</f>
        <v>1272331</v>
      </c>
      <c r="R149" s="59">
        <v>325218.05</v>
      </c>
      <c r="S149" s="59">
        <v>247863.05</v>
      </c>
      <c r="T149" s="58">
        <f>Q149-R149</f>
        <v>947112.95</v>
      </c>
      <c r="V149" s="60"/>
      <c r="W149" s="60"/>
      <c r="X149" s="39">
        <f>V149+W149</f>
        <v>0</v>
      </c>
      <c r="Y149" s="60"/>
      <c r="Z149" s="60"/>
      <c r="AA149" s="39">
        <f>X149-Y149</f>
        <v>0</v>
      </c>
      <c r="AC149" s="19"/>
      <c r="AD149" s="19"/>
      <c r="AE149" s="19">
        <f>SUM(AC149:AD149)</f>
        <v>0</v>
      </c>
      <c r="AF149" s="19"/>
      <c r="AG149" s="19"/>
      <c r="AH149" s="19">
        <f>AE149-AF149</f>
        <v>0</v>
      </c>
      <c r="AJ149" s="19"/>
      <c r="AK149" s="19"/>
      <c r="AL149" s="19">
        <f>SUM(AJ149:AK149)</f>
        <v>0</v>
      </c>
      <c r="AM149" s="19"/>
      <c r="AN149" s="19"/>
      <c r="AO149" s="19">
        <f>AL149-AM149</f>
        <v>0</v>
      </c>
      <c r="AQ149" s="21">
        <f t="shared" si="249"/>
        <v>1272331</v>
      </c>
      <c r="AR149" s="21">
        <f t="shared" si="249"/>
        <v>0</v>
      </c>
      <c r="AS149" s="21">
        <f t="shared" si="249"/>
        <v>1272331</v>
      </c>
      <c r="AT149" s="21">
        <f t="shared" si="249"/>
        <v>325218.05</v>
      </c>
      <c r="AU149" s="21">
        <f t="shared" si="249"/>
        <v>247863.05</v>
      </c>
      <c r="AV149" s="21">
        <f t="shared" si="249"/>
        <v>947112.95</v>
      </c>
      <c r="AW149" s="18"/>
      <c r="AX149" s="21">
        <f t="shared" si="312"/>
        <v>0</v>
      </c>
      <c r="AY149" s="21">
        <f t="shared" si="312"/>
        <v>0</v>
      </c>
      <c r="AZ149" s="21">
        <f t="shared" si="312"/>
        <v>0</v>
      </c>
      <c r="BA149" s="21">
        <f t="shared" si="312"/>
        <v>0</v>
      </c>
      <c r="BB149" s="21">
        <f t="shared" si="312"/>
        <v>0</v>
      </c>
      <c r="BC149" s="21">
        <f t="shared" si="312"/>
        <v>0</v>
      </c>
    </row>
    <row r="150" spans="1:55" ht="45" x14ac:dyDescent="0.25">
      <c r="A150" s="41"/>
      <c r="B150" s="54"/>
      <c r="C150" s="48"/>
      <c r="D150" s="55">
        <v>29805</v>
      </c>
      <c r="E150" s="56" t="s">
        <v>136</v>
      </c>
      <c r="F150" s="19">
        <f>O150+V150+AC150+AJ150</f>
        <v>67240</v>
      </c>
      <c r="G150" s="19"/>
      <c r="H150" s="19">
        <f>SUM(F150:G150)</f>
        <v>67240</v>
      </c>
      <c r="I150" s="19">
        <f>R150+Y150+AF150+AM150</f>
        <v>43411.97</v>
      </c>
      <c r="J150" s="19">
        <f>S150+Z150+AG150+AN150</f>
        <v>43411.97</v>
      </c>
      <c r="K150" s="57">
        <f>H150-I150</f>
        <v>23828.03</v>
      </c>
      <c r="M150" s="57">
        <f t="shared" si="281"/>
        <v>0</v>
      </c>
      <c r="O150" s="19">
        <v>67240</v>
      </c>
      <c r="P150" s="19"/>
      <c r="Q150" s="19">
        <f>O150+P150</f>
        <v>67240</v>
      </c>
      <c r="R150" s="59">
        <v>43411.97</v>
      </c>
      <c r="S150" s="59">
        <v>43411.97</v>
      </c>
      <c r="T150" s="58">
        <f>Q150-R150</f>
        <v>23828.03</v>
      </c>
      <c r="V150" s="60"/>
      <c r="W150" s="60"/>
      <c r="X150" s="39">
        <f>V150+W150</f>
        <v>0</v>
      </c>
      <c r="Y150" s="60"/>
      <c r="Z150" s="60"/>
      <c r="AA150" s="39">
        <f>X150-Y150</f>
        <v>0</v>
      </c>
      <c r="AC150" s="19"/>
      <c r="AD150" s="19"/>
      <c r="AE150" s="19">
        <f>SUM(AC150:AD150)</f>
        <v>0</v>
      </c>
      <c r="AF150" s="19"/>
      <c r="AG150" s="19"/>
      <c r="AH150" s="19">
        <f>AE150-AF150</f>
        <v>0</v>
      </c>
      <c r="AJ150" s="19"/>
      <c r="AK150" s="19"/>
      <c r="AL150" s="19">
        <f>SUM(AJ150:AK150)</f>
        <v>0</v>
      </c>
      <c r="AM150" s="19"/>
      <c r="AN150" s="19"/>
      <c r="AO150" s="19">
        <f>AL150-AM150</f>
        <v>0</v>
      </c>
      <c r="AQ150" s="21">
        <f t="shared" si="249"/>
        <v>67240</v>
      </c>
      <c r="AR150" s="21">
        <f t="shared" si="249"/>
        <v>0</v>
      </c>
      <c r="AS150" s="21">
        <f t="shared" si="249"/>
        <v>67240</v>
      </c>
      <c r="AT150" s="21">
        <f t="shared" si="249"/>
        <v>43411.97</v>
      </c>
      <c r="AU150" s="21">
        <f t="shared" si="249"/>
        <v>43411.97</v>
      </c>
      <c r="AV150" s="21">
        <f t="shared" si="249"/>
        <v>23828.03</v>
      </c>
      <c r="AW150" s="18"/>
      <c r="AX150" s="21">
        <f t="shared" si="312"/>
        <v>0</v>
      </c>
      <c r="AY150" s="21">
        <f t="shared" si="312"/>
        <v>0</v>
      </c>
      <c r="AZ150" s="21">
        <f t="shared" si="312"/>
        <v>0</v>
      </c>
      <c r="BA150" s="21">
        <f t="shared" si="312"/>
        <v>0</v>
      </c>
      <c r="BB150" s="21">
        <f t="shared" si="312"/>
        <v>0</v>
      </c>
      <c r="BC150" s="21">
        <f t="shared" si="312"/>
        <v>0</v>
      </c>
    </row>
    <row r="151" spans="1:55" x14ac:dyDescent="0.25">
      <c r="A151" s="41"/>
      <c r="B151" s="54"/>
      <c r="C151" s="48"/>
      <c r="D151" s="55"/>
      <c r="E151" s="56"/>
      <c r="F151" s="19"/>
      <c r="G151" s="19"/>
      <c r="H151" s="19"/>
      <c r="I151" s="19"/>
      <c r="J151" s="19"/>
      <c r="K151" s="57"/>
      <c r="M151" s="57">
        <f t="shared" si="281"/>
        <v>0</v>
      </c>
      <c r="O151" s="19"/>
      <c r="P151" s="19"/>
      <c r="Q151" s="19"/>
      <c r="R151" s="19"/>
      <c r="S151" s="19"/>
      <c r="T151" s="58"/>
      <c r="V151" s="60"/>
      <c r="W151" s="60"/>
      <c r="X151" s="39"/>
      <c r="Y151" s="60"/>
      <c r="Z151" s="60"/>
      <c r="AA151" s="39"/>
      <c r="AC151" s="19"/>
      <c r="AD151" s="19"/>
      <c r="AE151" s="19"/>
      <c r="AF151" s="19"/>
      <c r="AG151" s="19"/>
      <c r="AH151" s="57"/>
      <c r="AJ151" s="19"/>
      <c r="AK151" s="19"/>
      <c r="AL151" s="19"/>
      <c r="AM151" s="19"/>
      <c r="AN151" s="19"/>
      <c r="AO151" s="57"/>
      <c r="AQ151" s="21">
        <f t="shared" si="249"/>
        <v>0</v>
      </c>
      <c r="AR151" s="21">
        <f t="shared" si="249"/>
        <v>0</v>
      </c>
      <c r="AS151" s="21">
        <f t="shared" si="249"/>
        <v>0</v>
      </c>
      <c r="AT151" s="21">
        <f t="shared" si="249"/>
        <v>0</v>
      </c>
      <c r="AU151" s="21">
        <f t="shared" si="249"/>
        <v>0</v>
      </c>
      <c r="AV151" s="21">
        <f t="shared" si="249"/>
        <v>0</v>
      </c>
      <c r="AW151" s="18"/>
      <c r="AX151" s="21">
        <f t="shared" si="312"/>
        <v>0</v>
      </c>
      <c r="AY151" s="21">
        <f t="shared" si="312"/>
        <v>0</v>
      </c>
      <c r="AZ151" s="21">
        <f t="shared" si="312"/>
        <v>0</v>
      </c>
      <c r="BA151" s="21">
        <f t="shared" si="312"/>
        <v>0</v>
      </c>
      <c r="BB151" s="21">
        <f t="shared" si="312"/>
        <v>0</v>
      </c>
      <c r="BC151" s="21">
        <f t="shared" si="312"/>
        <v>0</v>
      </c>
    </row>
    <row r="152" spans="1:55" x14ac:dyDescent="0.25">
      <c r="A152" s="35">
        <v>30000</v>
      </c>
      <c r="B152" s="36" t="s">
        <v>137</v>
      </c>
      <c r="C152" s="37"/>
      <c r="D152" s="37"/>
      <c r="E152" s="38"/>
      <c r="F152" s="19">
        <f t="shared" ref="F152:K152" si="323">SUM(F153,F170,F181,F197,F207,F230,F233,F250,F256)</f>
        <v>148934721.47000003</v>
      </c>
      <c r="G152" s="19">
        <f t="shared" si="323"/>
        <v>1865205.01</v>
      </c>
      <c r="H152" s="19">
        <f t="shared" si="323"/>
        <v>150799926.48000002</v>
      </c>
      <c r="I152" s="19">
        <f t="shared" si="323"/>
        <v>92184848.389999986</v>
      </c>
      <c r="J152" s="19">
        <f t="shared" si="323"/>
        <v>85335571.449999988</v>
      </c>
      <c r="K152" s="57">
        <f t="shared" si="323"/>
        <v>58615078.089999996</v>
      </c>
      <c r="M152" s="57">
        <f t="shared" si="281"/>
        <v>6849276.9399999976</v>
      </c>
      <c r="O152" s="71">
        <f t="shared" ref="O152:T152" si="324">SUM(O153,O170,O181,O197,O207,O233,O250,O256)</f>
        <v>128116480</v>
      </c>
      <c r="P152" s="71">
        <f t="shared" si="324"/>
        <v>0</v>
      </c>
      <c r="Q152" s="71">
        <f t="shared" si="324"/>
        <v>128116480</v>
      </c>
      <c r="R152" s="71">
        <f t="shared" si="324"/>
        <v>83557569.510000005</v>
      </c>
      <c r="S152" s="71">
        <f t="shared" si="324"/>
        <v>76866784.650000006</v>
      </c>
      <c r="T152" s="58">
        <f t="shared" si="324"/>
        <v>44558910.49000001</v>
      </c>
      <c r="V152" s="39">
        <f t="shared" ref="V152:AA152" si="325">SUM(V153,V170,V181,V197,V207,V230,V233,V250,V256)</f>
        <v>17008241.470000003</v>
      </c>
      <c r="W152" s="39">
        <f t="shared" si="325"/>
        <v>0</v>
      </c>
      <c r="X152" s="39">
        <f t="shared" si="325"/>
        <v>17008241.470000003</v>
      </c>
      <c r="Y152" s="39">
        <f t="shared" si="325"/>
        <v>8627278.8800000008</v>
      </c>
      <c r="Z152" s="39">
        <f t="shared" si="325"/>
        <v>8468786.8000000007</v>
      </c>
      <c r="AA152" s="39">
        <f t="shared" si="325"/>
        <v>8380962.5899999999</v>
      </c>
      <c r="AC152" s="19">
        <f t="shared" ref="AC152:AH152" si="326">SUM(AC153,AC170,AC181,AC197,AC207,AC230,AC233,AC250,AC256)</f>
        <v>3810000</v>
      </c>
      <c r="AD152" s="19">
        <f t="shared" si="326"/>
        <v>0</v>
      </c>
      <c r="AE152" s="19">
        <f t="shared" si="326"/>
        <v>3810000</v>
      </c>
      <c r="AF152" s="19">
        <f t="shared" si="326"/>
        <v>0</v>
      </c>
      <c r="AG152" s="19">
        <f t="shared" si="326"/>
        <v>0</v>
      </c>
      <c r="AH152" s="19">
        <f t="shared" si="326"/>
        <v>3810000</v>
      </c>
      <c r="AJ152" s="19">
        <f t="shared" ref="AJ152:AO152" si="327">SUM(AJ153,AJ170,AJ181,AJ197,AJ207,AJ230,AJ233,AJ250,AJ256)</f>
        <v>0</v>
      </c>
      <c r="AK152" s="19">
        <f t="shared" si="327"/>
        <v>1865205.014</v>
      </c>
      <c r="AL152" s="19">
        <f t="shared" si="327"/>
        <v>1865205.014</v>
      </c>
      <c r="AM152" s="19">
        <f t="shared" si="327"/>
        <v>0</v>
      </c>
      <c r="AN152" s="19">
        <f t="shared" si="327"/>
        <v>0</v>
      </c>
      <c r="AO152" s="19">
        <f t="shared" si="327"/>
        <v>1865205.014</v>
      </c>
      <c r="AQ152" s="21">
        <f t="shared" si="249"/>
        <v>148934721.47</v>
      </c>
      <c r="AR152" s="21">
        <f t="shared" si="249"/>
        <v>1865205.014</v>
      </c>
      <c r="AS152" s="21">
        <f t="shared" si="249"/>
        <v>150799926.484</v>
      </c>
      <c r="AT152" s="21">
        <f t="shared" si="249"/>
        <v>92184848.390000001</v>
      </c>
      <c r="AU152" s="21">
        <f t="shared" si="249"/>
        <v>85335571.450000003</v>
      </c>
      <c r="AV152" s="21">
        <f t="shared" si="249"/>
        <v>58615078.094000012</v>
      </c>
      <c r="AW152" s="18"/>
      <c r="AX152" s="21">
        <f t="shared" si="312"/>
        <v>0</v>
      </c>
      <c r="AY152" s="21">
        <f t="shared" si="312"/>
        <v>-3.9999999571591616E-3</v>
      </c>
      <c r="AZ152" s="21">
        <f t="shared" si="312"/>
        <v>-3.9999783039093018E-3</v>
      </c>
      <c r="BA152" s="21">
        <f t="shared" si="312"/>
        <v>0</v>
      </c>
      <c r="BB152" s="21">
        <f t="shared" si="312"/>
        <v>0</v>
      </c>
      <c r="BC152" s="21">
        <f t="shared" si="312"/>
        <v>-4.0000155568122864E-3</v>
      </c>
    </row>
    <row r="153" spans="1:55" x14ac:dyDescent="0.25">
      <c r="A153" s="41"/>
      <c r="B153" s="42">
        <v>31000</v>
      </c>
      <c r="C153" s="43" t="s">
        <v>138</v>
      </c>
      <c r="D153" s="44"/>
      <c r="E153" s="45"/>
      <c r="F153" s="46">
        <f t="shared" ref="F153:K153" si="328">SUM(F154,F156,F158,F160,F162,F164,F166,F168)</f>
        <v>23215384.890000001</v>
      </c>
      <c r="G153" s="46">
        <f t="shared" si="328"/>
        <v>0</v>
      </c>
      <c r="H153" s="46">
        <f t="shared" si="328"/>
        <v>23215384.890000001</v>
      </c>
      <c r="I153" s="46">
        <f t="shared" si="328"/>
        <v>14635642.960000001</v>
      </c>
      <c r="J153" s="46">
        <f t="shared" si="328"/>
        <v>14305944.680000002</v>
      </c>
      <c r="K153" s="47">
        <f t="shared" si="328"/>
        <v>8579741.9299999978</v>
      </c>
      <c r="M153" s="47">
        <f t="shared" si="281"/>
        <v>329698.27999999933</v>
      </c>
      <c r="O153" s="46">
        <f t="shared" ref="O153:T153" si="329">SUM(O154,O156,O158,O160,O162,O166,O168)</f>
        <v>22637302</v>
      </c>
      <c r="P153" s="46">
        <f t="shared" si="329"/>
        <v>0</v>
      </c>
      <c r="Q153" s="46">
        <f t="shared" si="329"/>
        <v>22637302</v>
      </c>
      <c r="R153" s="46">
        <f t="shared" si="329"/>
        <v>14531454.840000002</v>
      </c>
      <c r="S153" s="46">
        <f t="shared" si="329"/>
        <v>14201756.560000002</v>
      </c>
      <c r="T153" s="47">
        <f t="shared" si="329"/>
        <v>8105847.1599999992</v>
      </c>
      <c r="V153" s="62">
        <f t="shared" ref="V153:AA153" si="330">SUM(V154,V158,V160,V162,V164,V166,V168)</f>
        <v>578082.89</v>
      </c>
      <c r="W153" s="62">
        <f t="shared" si="330"/>
        <v>0</v>
      </c>
      <c r="X153" s="62">
        <f t="shared" si="330"/>
        <v>578082.89</v>
      </c>
      <c r="Y153" s="62">
        <f t="shared" si="330"/>
        <v>104188.12</v>
      </c>
      <c r="Z153" s="62">
        <f t="shared" si="330"/>
        <v>104188.12</v>
      </c>
      <c r="AA153" s="62">
        <f t="shared" si="330"/>
        <v>473894.76999999996</v>
      </c>
      <c r="AC153" s="46">
        <f t="shared" ref="AC153:AH153" si="331">SUM(AC154,AC156,AC158,AC160,AC162,AC164,AC166,AC168)</f>
        <v>0</v>
      </c>
      <c r="AD153" s="46">
        <f t="shared" si="331"/>
        <v>0</v>
      </c>
      <c r="AE153" s="46">
        <f t="shared" si="331"/>
        <v>0</v>
      </c>
      <c r="AF153" s="46">
        <f t="shared" si="331"/>
        <v>0</v>
      </c>
      <c r="AG153" s="46">
        <f t="shared" si="331"/>
        <v>0</v>
      </c>
      <c r="AH153" s="46">
        <f t="shared" si="331"/>
        <v>0</v>
      </c>
      <c r="AJ153" s="46">
        <f t="shared" ref="AJ153:AO153" si="332">SUM(AJ154,AJ156,AJ158,AJ160,AJ162,AJ164,AJ166,AJ168)</f>
        <v>0</v>
      </c>
      <c r="AK153" s="46">
        <f t="shared" si="332"/>
        <v>0</v>
      </c>
      <c r="AL153" s="46">
        <f t="shared" si="332"/>
        <v>0</v>
      </c>
      <c r="AM153" s="46">
        <f t="shared" si="332"/>
        <v>0</v>
      </c>
      <c r="AN153" s="46">
        <f t="shared" si="332"/>
        <v>0</v>
      </c>
      <c r="AO153" s="46">
        <f t="shared" si="332"/>
        <v>0</v>
      </c>
      <c r="AQ153" s="21">
        <f t="shared" si="249"/>
        <v>23215384.890000001</v>
      </c>
      <c r="AR153" s="21">
        <f t="shared" si="249"/>
        <v>0</v>
      </c>
      <c r="AS153" s="21">
        <f t="shared" si="249"/>
        <v>23215384.890000001</v>
      </c>
      <c r="AT153" s="21">
        <f t="shared" si="249"/>
        <v>14635642.960000001</v>
      </c>
      <c r="AU153" s="21">
        <f t="shared" si="249"/>
        <v>14305944.680000002</v>
      </c>
      <c r="AV153" s="21">
        <f t="shared" si="249"/>
        <v>8579741.9299999997</v>
      </c>
      <c r="AW153" s="18"/>
      <c r="AX153" s="21">
        <f t="shared" si="312"/>
        <v>0</v>
      </c>
      <c r="AY153" s="21">
        <f t="shared" si="312"/>
        <v>0</v>
      </c>
      <c r="AZ153" s="21">
        <f t="shared" si="312"/>
        <v>0</v>
      </c>
      <c r="BA153" s="21">
        <f t="shared" si="312"/>
        <v>0</v>
      </c>
      <c r="BB153" s="21">
        <f t="shared" si="312"/>
        <v>0</v>
      </c>
      <c r="BC153" s="21">
        <f t="shared" si="312"/>
        <v>0</v>
      </c>
    </row>
    <row r="154" spans="1:55" x14ac:dyDescent="0.25">
      <c r="A154" s="41"/>
      <c r="B154" s="48"/>
      <c r="C154" s="49">
        <v>31100</v>
      </c>
      <c r="D154" s="50" t="s">
        <v>139</v>
      </c>
      <c r="E154" s="51"/>
      <c r="F154" s="52">
        <f t="shared" ref="F154:K154" si="333">SUM(F155)</f>
        <v>13964209</v>
      </c>
      <c r="G154" s="52">
        <f t="shared" si="333"/>
        <v>0</v>
      </c>
      <c r="H154" s="52">
        <f t="shared" si="333"/>
        <v>13964209</v>
      </c>
      <c r="I154" s="52">
        <f t="shared" si="333"/>
        <v>8764276.25</v>
      </c>
      <c r="J154" s="52">
        <f t="shared" si="333"/>
        <v>8764276.25</v>
      </c>
      <c r="K154" s="53">
        <f t="shared" si="333"/>
        <v>5199932.75</v>
      </c>
      <c r="M154" s="53">
        <f t="shared" si="281"/>
        <v>0</v>
      </c>
      <c r="O154" s="52">
        <f t="shared" ref="O154:T154" si="334">SUM(O155)</f>
        <v>13964209</v>
      </c>
      <c r="P154" s="52">
        <f t="shared" si="334"/>
        <v>0</v>
      </c>
      <c r="Q154" s="52">
        <f t="shared" si="334"/>
        <v>13964209</v>
      </c>
      <c r="R154" s="52">
        <f t="shared" si="334"/>
        <v>8764276.25</v>
      </c>
      <c r="S154" s="52">
        <f t="shared" si="334"/>
        <v>8764276.25</v>
      </c>
      <c r="T154" s="53">
        <f t="shared" si="334"/>
        <v>5199932.75</v>
      </c>
      <c r="V154" s="61">
        <f t="shared" ref="V154:AA154" si="335">SUM(V155)</f>
        <v>0</v>
      </c>
      <c r="W154" s="61">
        <f t="shared" si="335"/>
        <v>0</v>
      </c>
      <c r="X154" s="61">
        <f t="shared" si="335"/>
        <v>0</v>
      </c>
      <c r="Y154" s="61">
        <f t="shared" si="335"/>
        <v>0</v>
      </c>
      <c r="Z154" s="61">
        <f t="shared" si="335"/>
        <v>0</v>
      </c>
      <c r="AA154" s="61">
        <f t="shared" si="335"/>
        <v>0</v>
      </c>
      <c r="AC154" s="52">
        <f t="shared" ref="AC154:AH154" si="336">SUM(AC155)</f>
        <v>0</v>
      </c>
      <c r="AD154" s="52">
        <f t="shared" si="336"/>
        <v>0</v>
      </c>
      <c r="AE154" s="52">
        <f t="shared" si="336"/>
        <v>0</v>
      </c>
      <c r="AF154" s="52">
        <f t="shared" si="336"/>
        <v>0</v>
      </c>
      <c r="AG154" s="52">
        <f t="shared" si="336"/>
        <v>0</v>
      </c>
      <c r="AH154" s="52">
        <f t="shared" si="336"/>
        <v>0</v>
      </c>
      <c r="AJ154" s="52">
        <f t="shared" ref="AJ154:AO154" si="337">SUM(AJ155)</f>
        <v>0</v>
      </c>
      <c r="AK154" s="52">
        <f t="shared" si="337"/>
        <v>0</v>
      </c>
      <c r="AL154" s="52">
        <f t="shared" si="337"/>
        <v>0</v>
      </c>
      <c r="AM154" s="52">
        <f t="shared" si="337"/>
        <v>0</v>
      </c>
      <c r="AN154" s="52">
        <f t="shared" si="337"/>
        <v>0</v>
      </c>
      <c r="AO154" s="52">
        <f t="shared" si="337"/>
        <v>0</v>
      </c>
      <c r="AQ154" s="21">
        <f t="shared" si="249"/>
        <v>13964209</v>
      </c>
      <c r="AR154" s="21">
        <f t="shared" si="249"/>
        <v>0</v>
      </c>
      <c r="AS154" s="21">
        <f t="shared" si="249"/>
        <v>13964209</v>
      </c>
      <c r="AT154" s="21">
        <f t="shared" si="249"/>
        <v>8764276.25</v>
      </c>
      <c r="AU154" s="21">
        <f t="shared" si="249"/>
        <v>8764276.25</v>
      </c>
      <c r="AV154" s="21">
        <f t="shared" si="249"/>
        <v>5199932.75</v>
      </c>
      <c r="AW154" s="18"/>
      <c r="AX154" s="21">
        <f t="shared" si="312"/>
        <v>0</v>
      </c>
      <c r="AY154" s="21">
        <f t="shared" si="312"/>
        <v>0</v>
      </c>
      <c r="AZ154" s="21">
        <f t="shared" si="312"/>
        <v>0</v>
      </c>
      <c r="BA154" s="21">
        <f t="shared" si="312"/>
        <v>0</v>
      </c>
      <c r="BB154" s="21">
        <f t="shared" si="312"/>
        <v>0</v>
      </c>
      <c r="BC154" s="21">
        <f t="shared" si="312"/>
        <v>0</v>
      </c>
    </row>
    <row r="155" spans="1:55" x14ac:dyDescent="0.25">
      <c r="A155" s="41"/>
      <c r="B155" s="54"/>
      <c r="C155" s="48"/>
      <c r="D155" s="55">
        <v>31101</v>
      </c>
      <c r="E155" s="56" t="s">
        <v>140</v>
      </c>
      <c r="F155" s="19">
        <f>O155+V155+AC155+AJ155</f>
        <v>13964209</v>
      </c>
      <c r="G155" s="19"/>
      <c r="H155" s="19">
        <f>SUM(F155:G155)</f>
        <v>13964209</v>
      </c>
      <c r="I155" s="19">
        <f>R155+Y155+AF155+AM155</f>
        <v>8764276.25</v>
      </c>
      <c r="J155" s="19">
        <f>S155+Z155+AG155+AN155</f>
        <v>8764276.25</v>
      </c>
      <c r="K155" s="57">
        <f>H155-I155</f>
        <v>5199932.75</v>
      </c>
      <c r="M155" s="57">
        <f t="shared" si="281"/>
        <v>0</v>
      </c>
      <c r="O155" s="19">
        <v>13964209</v>
      </c>
      <c r="P155" s="19"/>
      <c r="Q155" s="19">
        <f>O155+P155</f>
        <v>13964209</v>
      </c>
      <c r="R155" s="59">
        <v>8764276.25</v>
      </c>
      <c r="S155" s="59">
        <v>8764276.25</v>
      </c>
      <c r="T155" s="58">
        <f>Q155-R155</f>
        <v>5199932.75</v>
      </c>
      <c r="V155" s="60"/>
      <c r="W155" s="60">
        <v>0</v>
      </c>
      <c r="X155" s="39">
        <f>V155+W155</f>
        <v>0</v>
      </c>
      <c r="Y155" s="60"/>
      <c r="Z155" s="60"/>
      <c r="AA155" s="39">
        <f>X155-Y155</f>
        <v>0</v>
      </c>
      <c r="AC155" s="19"/>
      <c r="AD155" s="19"/>
      <c r="AE155" s="19">
        <f>SUM(AC155:AD155)</f>
        <v>0</v>
      </c>
      <c r="AF155" s="19"/>
      <c r="AG155" s="19"/>
      <c r="AH155" s="19">
        <f>AE155-AF155</f>
        <v>0</v>
      </c>
      <c r="AJ155" s="19"/>
      <c r="AK155" s="19"/>
      <c r="AL155" s="19">
        <f>SUM(AJ155:AK155)</f>
        <v>0</v>
      </c>
      <c r="AM155" s="19"/>
      <c r="AN155" s="19"/>
      <c r="AO155" s="19">
        <f>AL155-AM155</f>
        <v>0</v>
      </c>
      <c r="AQ155" s="21">
        <f t="shared" si="249"/>
        <v>13964209</v>
      </c>
      <c r="AR155" s="21">
        <f t="shared" si="249"/>
        <v>0</v>
      </c>
      <c r="AS155" s="21">
        <f t="shared" si="249"/>
        <v>13964209</v>
      </c>
      <c r="AT155" s="21">
        <f t="shared" si="249"/>
        <v>8764276.25</v>
      </c>
      <c r="AU155" s="21">
        <f t="shared" si="249"/>
        <v>8764276.25</v>
      </c>
      <c r="AV155" s="21">
        <f t="shared" si="249"/>
        <v>5199932.75</v>
      </c>
      <c r="AW155" s="18"/>
      <c r="AX155" s="21">
        <f t="shared" si="312"/>
        <v>0</v>
      </c>
      <c r="AY155" s="21">
        <f t="shared" si="312"/>
        <v>0</v>
      </c>
      <c r="AZ155" s="21">
        <f t="shared" si="312"/>
        <v>0</v>
      </c>
      <c r="BA155" s="21">
        <f t="shared" si="312"/>
        <v>0</v>
      </c>
      <c r="BB155" s="21">
        <f t="shared" si="312"/>
        <v>0</v>
      </c>
      <c r="BC155" s="21">
        <f t="shared" si="312"/>
        <v>0</v>
      </c>
    </row>
    <row r="156" spans="1:55" x14ac:dyDescent="0.25">
      <c r="A156" s="41"/>
      <c r="B156" s="48"/>
      <c r="C156" s="49">
        <v>31200</v>
      </c>
      <c r="D156" s="50" t="s">
        <v>141</v>
      </c>
      <c r="E156" s="51"/>
      <c r="F156" s="52">
        <f t="shared" ref="F156:K156" si="338">SUM(F157)</f>
        <v>10000</v>
      </c>
      <c r="G156" s="52">
        <f t="shared" si="338"/>
        <v>0</v>
      </c>
      <c r="H156" s="52">
        <f t="shared" si="338"/>
        <v>10000</v>
      </c>
      <c r="I156" s="52">
        <f t="shared" si="338"/>
        <v>1734.46</v>
      </c>
      <c r="J156" s="52">
        <f t="shared" si="338"/>
        <v>1734.46</v>
      </c>
      <c r="K156" s="53">
        <f t="shared" si="338"/>
        <v>8265.5400000000009</v>
      </c>
      <c r="M156" s="53">
        <f t="shared" si="281"/>
        <v>0</v>
      </c>
      <c r="O156" s="52">
        <f t="shared" ref="O156:T156" si="339">SUM(O157)</f>
        <v>10000</v>
      </c>
      <c r="P156" s="52">
        <f t="shared" si="339"/>
        <v>0</v>
      </c>
      <c r="Q156" s="52">
        <f t="shared" si="339"/>
        <v>10000</v>
      </c>
      <c r="R156" s="52">
        <f t="shared" si="339"/>
        <v>1734.46</v>
      </c>
      <c r="S156" s="52">
        <f t="shared" si="339"/>
        <v>1734.46</v>
      </c>
      <c r="T156" s="53">
        <f t="shared" si="339"/>
        <v>8265.5400000000009</v>
      </c>
      <c r="V156" s="60"/>
      <c r="W156" s="60"/>
      <c r="X156" s="39"/>
      <c r="Y156" s="60"/>
      <c r="Z156" s="60"/>
      <c r="AA156" s="39"/>
      <c r="AC156" s="52">
        <f t="shared" ref="AC156:AH156" si="340">SUM(AC157)</f>
        <v>0</v>
      </c>
      <c r="AD156" s="52">
        <f t="shared" si="340"/>
        <v>0</v>
      </c>
      <c r="AE156" s="52">
        <f t="shared" si="340"/>
        <v>0</v>
      </c>
      <c r="AF156" s="52">
        <f t="shared" si="340"/>
        <v>0</v>
      </c>
      <c r="AG156" s="52">
        <f t="shared" si="340"/>
        <v>0</v>
      </c>
      <c r="AH156" s="52">
        <f t="shared" si="340"/>
        <v>0</v>
      </c>
      <c r="AJ156" s="52">
        <f t="shared" ref="AJ156:AO156" si="341">SUM(AJ157)</f>
        <v>0</v>
      </c>
      <c r="AK156" s="52">
        <f t="shared" si="341"/>
        <v>0</v>
      </c>
      <c r="AL156" s="52">
        <f t="shared" si="341"/>
        <v>0</v>
      </c>
      <c r="AM156" s="52">
        <f t="shared" si="341"/>
        <v>0</v>
      </c>
      <c r="AN156" s="52">
        <f t="shared" si="341"/>
        <v>0</v>
      </c>
      <c r="AO156" s="52">
        <f t="shared" si="341"/>
        <v>0</v>
      </c>
      <c r="AQ156" s="21">
        <f t="shared" si="249"/>
        <v>10000</v>
      </c>
      <c r="AR156" s="21">
        <f t="shared" si="249"/>
        <v>0</v>
      </c>
      <c r="AS156" s="21">
        <f t="shared" si="249"/>
        <v>10000</v>
      </c>
      <c r="AT156" s="21">
        <f t="shared" si="249"/>
        <v>1734.46</v>
      </c>
      <c r="AU156" s="21">
        <f t="shared" si="249"/>
        <v>1734.46</v>
      </c>
      <c r="AV156" s="21">
        <f t="shared" si="249"/>
        <v>8265.5400000000009</v>
      </c>
      <c r="AW156" s="18"/>
      <c r="AX156" s="21">
        <f t="shared" si="312"/>
        <v>0</v>
      </c>
      <c r="AY156" s="21">
        <f t="shared" si="312"/>
        <v>0</v>
      </c>
      <c r="AZ156" s="21">
        <f t="shared" si="312"/>
        <v>0</v>
      </c>
      <c r="BA156" s="21">
        <f t="shared" si="312"/>
        <v>0</v>
      </c>
      <c r="BB156" s="21">
        <f t="shared" si="312"/>
        <v>0</v>
      </c>
      <c r="BC156" s="21">
        <f t="shared" si="312"/>
        <v>0</v>
      </c>
    </row>
    <row r="157" spans="1:55" x14ac:dyDescent="0.25">
      <c r="A157" s="41"/>
      <c r="B157" s="54"/>
      <c r="C157" s="48"/>
      <c r="D157" s="72">
        <v>31201</v>
      </c>
      <c r="E157" s="73" t="s">
        <v>142</v>
      </c>
      <c r="F157" s="19">
        <f>O157+V157+AC157+AJ157</f>
        <v>10000</v>
      </c>
      <c r="G157" s="19"/>
      <c r="H157" s="19">
        <f>SUM(F157:G157)</f>
        <v>10000</v>
      </c>
      <c r="I157" s="19">
        <f>R157+Y157+AF157+AM157</f>
        <v>1734.46</v>
      </c>
      <c r="J157" s="19">
        <f>S157+Z157+AG157+AN157</f>
        <v>1734.46</v>
      </c>
      <c r="K157" s="57">
        <f>H157-I157</f>
        <v>8265.5400000000009</v>
      </c>
      <c r="M157" s="57">
        <f t="shared" si="281"/>
        <v>0</v>
      </c>
      <c r="O157" s="19">
        <v>10000</v>
      </c>
      <c r="P157" s="19"/>
      <c r="Q157" s="19">
        <f>O157+P157</f>
        <v>10000</v>
      </c>
      <c r="R157" s="59">
        <v>1734.46</v>
      </c>
      <c r="S157" s="59">
        <v>1734.46</v>
      </c>
      <c r="T157" s="58">
        <f>Q157-R157</f>
        <v>8265.5400000000009</v>
      </c>
      <c r="V157" s="60"/>
      <c r="W157" s="60"/>
      <c r="X157" s="39"/>
      <c r="Y157" s="60"/>
      <c r="Z157" s="60"/>
      <c r="AA157" s="39"/>
      <c r="AC157" s="19"/>
      <c r="AD157" s="19"/>
      <c r="AE157" s="19">
        <f>SUM(AC157:AD157)</f>
        <v>0</v>
      </c>
      <c r="AF157" s="19"/>
      <c r="AG157" s="19"/>
      <c r="AH157" s="19">
        <f>AE157-AF157</f>
        <v>0</v>
      </c>
      <c r="AJ157" s="19"/>
      <c r="AK157" s="19"/>
      <c r="AL157" s="19">
        <f>SUM(AJ157:AK157)</f>
        <v>0</v>
      </c>
      <c r="AM157" s="19"/>
      <c r="AN157" s="19"/>
      <c r="AO157" s="19">
        <f>AL157-AM157</f>
        <v>0</v>
      </c>
      <c r="AQ157" s="21">
        <f t="shared" si="249"/>
        <v>10000</v>
      </c>
      <c r="AR157" s="21">
        <f t="shared" si="249"/>
        <v>0</v>
      </c>
      <c r="AS157" s="21">
        <f t="shared" si="249"/>
        <v>10000</v>
      </c>
      <c r="AT157" s="21">
        <f t="shared" si="249"/>
        <v>1734.46</v>
      </c>
      <c r="AU157" s="21">
        <f t="shared" si="249"/>
        <v>1734.46</v>
      </c>
      <c r="AV157" s="21">
        <f t="shared" si="249"/>
        <v>8265.5400000000009</v>
      </c>
      <c r="AW157" s="18"/>
      <c r="AX157" s="21">
        <f t="shared" si="312"/>
        <v>0</v>
      </c>
      <c r="AY157" s="21">
        <f t="shared" si="312"/>
        <v>0</v>
      </c>
      <c r="AZ157" s="21">
        <f t="shared" si="312"/>
        <v>0</v>
      </c>
      <c r="BA157" s="21">
        <f t="shared" si="312"/>
        <v>0</v>
      </c>
      <c r="BB157" s="21">
        <f t="shared" si="312"/>
        <v>0</v>
      </c>
      <c r="BC157" s="21">
        <f t="shared" si="312"/>
        <v>0</v>
      </c>
    </row>
    <row r="158" spans="1:55" x14ac:dyDescent="0.25">
      <c r="A158" s="41"/>
      <c r="B158" s="48"/>
      <c r="C158" s="49">
        <v>31300</v>
      </c>
      <c r="D158" s="50" t="s">
        <v>143</v>
      </c>
      <c r="E158" s="51"/>
      <c r="F158" s="52">
        <f t="shared" ref="F158:K158" si="342">SUM(F159)</f>
        <v>3736250</v>
      </c>
      <c r="G158" s="52">
        <f t="shared" si="342"/>
        <v>0</v>
      </c>
      <c r="H158" s="52">
        <f t="shared" si="342"/>
        <v>3736250</v>
      </c>
      <c r="I158" s="52">
        <f t="shared" si="342"/>
        <v>3004321.44</v>
      </c>
      <c r="J158" s="52">
        <f t="shared" si="342"/>
        <v>2856417.08</v>
      </c>
      <c r="K158" s="53">
        <f t="shared" si="342"/>
        <v>731928.56</v>
      </c>
      <c r="M158" s="53">
        <f t="shared" si="281"/>
        <v>147904.35999999987</v>
      </c>
      <c r="O158" s="52">
        <f t="shared" ref="O158:T158" si="343">SUM(O159)</f>
        <v>3736250</v>
      </c>
      <c r="P158" s="52">
        <f t="shared" si="343"/>
        <v>0</v>
      </c>
      <c r="Q158" s="52">
        <f t="shared" si="343"/>
        <v>3736250</v>
      </c>
      <c r="R158" s="52">
        <f t="shared" si="343"/>
        <v>3004321.44</v>
      </c>
      <c r="S158" s="52">
        <f t="shared" si="343"/>
        <v>2856417.08</v>
      </c>
      <c r="T158" s="53">
        <f t="shared" si="343"/>
        <v>731928.56</v>
      </c>
      <c r="V158" s="61">
        <f t="shared" ref="V158:AA158" si="344">SUM(V159)</f>
        <v>0</v>
      </c>
      <c r="W158" s="61">
        <f t="shared" si="344"/>
        <v>0</v>
      </c>
      <c r="X158" s="61">
        <f t="shared" si="344"/>
        <v>0</v>
      </c>
      <c r="Y158" s="61">
        <f t="shared" si="344"/>
        <v>0</v>
      </c>
      <c r="Z158" s="61">
        <f t="shared" si="344"/>
        <v>0</v>
      </c>
      <c r="AA158" s="61">
        <f t="shared" si="344"/>
        <v>0</v>
      </c>
      <c r="AC158" s="52">
        <f t="shared" ref="AC158:AH158" si="345">SUM(AC159)</f>
        <v>0</v>
      </c>
      <c r="AD158" s="52">
        <f t="shared" si="345"/>
        <v>0</v>
      </c>
      <c r="AE158" s="52">
        <f t="shared" si="345"/>
        <v>0</v>
      </c>
      <c r="AF158" s="52">
        <f t="shared" si="345"/>
        <v>0</v>
      </c>
      <c r="AG158" s="52">
        <f t="shared" si="345"/>
        <v>0</v>
      </c>
      <c r="AH158" s="52">
        <f t="shared" si="345"/>
        <v>0</v>
      </c>
      <c r="AJ158" s="52">
        <f t="shared" ref="AJ158:AO158" si="346">SUM(AJ159)</f>
        <v>0</v>
      </c>
      <c r="AK158" s="52">
        <f t="shared" si="346"/>
        <v>0</v>
      </c>
      <c r="AL158" s="52">
        <f t="shared" si="346"/>
        <v>0</v>
      </c>
      <c r="AM158" s="52">
        <f t="shared" si="346"/>
        <v>0</v>
      </c>
      <c r="AN158" s="52">
        <f t="shared" si="346"/>
        <v>0</v>
      </c>
      <c r="AO158" s="52">
        <f t="shared" si="346"/>
        <v>0</v>
      </c>
      <c r="AQ158" s="21">
        <f t="shared" si="249"/>
        <v>3736250</v>
      </c>
      <c r="AR158" s="21">
        <f t="shared" si="249"/>
        <v>0</v>
      </c>
      <c r="AS158" s="21">
        <f t="shared" si="249"/>
        <v>3736250</v>
      </c>
      <c r="AT158" s="21">
        <f t="shared" si="249"/>
        <v>3004321.44</v>
      </c>
      <c r="AU158" s="21">
        <f t="shared" si="249"/>
        <v>2856417.08</v>
      </c>
      <c r="AV158" s="21">
        <f t="shared" si="249"/>
        <v>731928.56</v>
      </c>
      <c r="AW158" s="18"/>
      <c r="AX158" s="21">
        <f t="shared" si="312"/>
        <v>0</v>
      </c>
      <c r="AY158" s="21">
        <f t="shared" si="312"/>
        <v>0</v>
      </c>
      <c r="AZ158" s="21">
        <f t="shared" si="312"/>
        <v>0</v>
      </c>
      <c r="BA158" s="21">
        <f t="shared" si="312"/>
        <v>0</v>
      </c>
      <c r="BB158" s="21">
        <f t="shared" si="312"/>
        <v>0</v>
      </c>
      <c r="BC158" s="21">
        <f t="shared" si="312"/>
        <v>0</v>
      </c>
    </row>
    <row r="159" spans="1:55" x14ac:dyDescent="0.25">
      <c r="A159" s="41"/>
      <c r="B159" s="54"/>
      <c r="C159" s="48"/>
      <c r="D159" s="55">
        <v>31301</v>
      </c>
      <c r="E159" s="56" t="s">
        <v>144</v>
      </c>
      <c r="F159" s="19">
        <f>O159+V159+AC159+AJ159</f>
        <v>3736250</v>
      </c>
      <c r="G159" s="19"/>
      <c r="H159" s="19">
        <f>SUM(F159:G159)</f>
        <v>3736250</v>
      </c>
      <c r="I159" s="19">
        <f>R159+Y159+AF159+AM159</f>
        <v>3004321.44</v>
      </c>
      <c r="J159" s="19">
        <f>S159+Z159+AG159+AN159</f>
        <v>2856417.08</v>
      </c>
      <c r="K159" s="57">
        <f>H159-I159</f>
        <v>731928.56</v>
      </c>
      <c r="M159" s="57">
        <f t="shared" si="281"/>
        <v>147904.35999999987</v>
      </c>
      <c r="O159" s="19">
        <v>3736250</v>
      </c>
      <c r="P159" s="19"/>
      <c r="Q159" s="19">
        <f>O159+P159</f>
        <v>3736250</v>
      </c>
      <c r="R159" s="59">
        <v>3004321.44</v>
      </c>
      <c r="S159" s="59">
        <v>2856417.08</v>
      </c>
      <c r="T159" s="58">
        <f>Q159-R159</f>
        <v>731928.56</v>
      </c>
      <c r="V159" s="60"/>
      <c r="W159" s="60"/>
      <c r="X159" s="39">
        <f>V159+W159</f>
        <v>0</v>
      </c>
      <c r="Y159" s="60"/>
      <c r="Z159" s="60"/>
      <c r="AA159" s="39">
        <f>X159-Y159</f>
        <v>0</v>
      </c>
      <c r="AC159" s="19"/>
      <c r="AD159" s="19"/>
      <c r="AE159" s="19">
        <f>SUM(AC159:AD159)</f>
        <v>0</v>
      </c>
      <c r="AF159" s="19"/>
      <c r="AG159" s="19"/>
      <c r="AH159" s="19">
        <f>AE159-AF159</f>
        <v>0</v>
      </c>
      <c r="AJ159" s="19"/>
      <c r="AK159" s="19"/>
      <c r="AL159" s="19">
        <f>SUM(AJ159:AK159)</f>
        <v>0</v>
      </c>
      <c r="AM159" s="19"/>
      <c r="AN159" s="19"/>
      <c r="AO159" s="19">
        <f>AL159-AM159</f>
        <v>0</v>
      </c>
      <c r="AQ159" s="21">
        <f t="shared" si="249"/>
        <v>3736250</v>
      </c>
      <c r="AR159" s="21">
        <f t="shared" si="249"/>
        <v>0</v>
      </c>
      <c r="AS159" s="21">
        <f t="shared" si="249"/>
        <v>3736250</v>
      </c>
      <c r="AT159" s="21">
        <f t="shared" si="249"/>
        <v>3004321.44</v>
      </c>
      <c r="AU159" s="21">
        <f t="shared" si="249"/>
        <v>2856417.08</v>
      </c>
      <c r="AV159" s="21">
        <f t="shared" si="249"/>
        <v>731928.56</v>
      </c>
      <c r="AW159" s="18"/>
      <c r="AX159" s="21">
        <f t="shared" si="312"/>
        <v>0</v>
      </c>
      <c r="AY159" s="21">
        <f t="shared" si="312"/>
        <v>0</v>
      </c>
      <c r="AZ159" s="21">
        <f t="shared" si="312"/>
        <v>0</v>
      </c>
      <c r="BA159" s="21">
        <f t="shared" si="312"/>
        <v>0</v>
      </c>
      <c r="BB159" s="21">
        <f t="shared" si="312"/>
        <v>0</v>
      </c>
      <c r="BC159" s="21">
        <f t="shared" si="312"/>
        <v>0</v>
      </c>
    </row>
    <row r="160" spans="1:55" x14ac:dyDescent="0.25">
      <c r="A160" s="41"/>
      <c r="B160" s="48"/>
      <c r="C160" s="49">
        <v>31400</v>
      </c>
      <c r="D160" s="50" t="s">
        <v>145</v>
      </c>
      <c r="E160" s="51"/>
      <c r="F160" s="52">
        <f t="shared" ref="F160:K160" si="347">SUM(F161)</f>
        <v>922164</v>
      </c>
      <c r="G160" s="52">
        <f t="shared" si="347"/>
        <v>0</v>
      </c>
      <c r="H160" s="52">
        <f t="shared" si="347"/>
        <v>922164</v>
      </c>
      <c r="I160" s="52">
        <f t="shared" si="347"/>
        <v>694289.51</v>
      </c>
      <c r="J160" s="52">
        <f t="shared" si="347"/>
        <v>694289.51</v>
      </c>
      <c r="K160" s="53">
        <f t="shared" si="347"/>
        <v>227874.49</v>
      </c>
      <c r="M160" s="53">
        <f t="shared" si="281"/>
        <v>0</v>
      </c>
      <c r="O160" s="52">
        <f t="shared" ref="O160:T160" si="348">SUM(O161)</f>
        <v>922164</v>
      </c>
      <c r="P160" s="52">
        <f t="shared" si="348"/>
        <v>0</v>
      </c>
      <c r="Q160" s="52">
        <f t="shared" si="348"/>
        <v>922164</v>
      </c>
      <c r="R160" s="52">
        <f t="shared" si="348"/>
        <v>694289.51</v>
      </c>
      <c r="S160" s="52">
        <f t="shared" si="348"/>
        <v>694289.51</v>
      </c>
      <c r="T160" s="53">
        <f t="shared" si="348"/>
        <v>227874.49</v>
      </c>
      <c r="V160" s="61">
        <f t="shared" ref="V160:AA160" si="349">SUM(V161)</f>
        <v>0</v>
      </c>
      <c r="W160" s="61">
        <f t="shared" si="349"/>
        <v>0</v>
      </c>
      <c r="X160" s="61">
        <f t="shared" si="349"/>
        <v>0</v>
      </c>
      <c r="Y160" s="61">
        <f t="shared" si="349"/>
        <v>0</v>
      </c>
      <c r="Z160" s="61">
        <f t="shared" si="349"/>
        <v>0</v>
      </c>
      <c r="AA160" s="61">
        <f t="shared" si="349"/>
        <v>0</v>
      </c>
      <c r="AC160" s="52">
        <f t="shared" ref="AC160:AH160" si="350">SUM(AC161)</f>
        <v>0</v>
      </c>
      <c r="AD160" s="52">
        <f t="shared" si="350"/>
        <v>0</v>
      </c>
      <c r="AE160" s="52">
        <f t="shared" si="350"/>
        <v>0</v>
      </c>
      <c r="AF160" s="52">
        <f t="shared" si="350"/>
        <v>0</v>
      </c>
      <c r="AG160" s="52">
        <f t="shared" si="350"/>
        <v>0</v>
      </c>
      <c r="AH160" s="52">
        <f t="shared" si="350"/>
        <v>0</v>
      </c>
      <c r="AJ160" s="52">
        <f t="shared" ref="AJ160:AO160" si="351">SUM(AJ161)</f>
        <v>0</v>
      </c>
      <c r="AK160" s="52">
        <f t="shared" si="351"/>
        <v>0</v>
      </c>
      <c r="AL160" s="52">
        <f t="shared" si="351"/>
        <v>0</v>
      </c>
      <c r="AM160" s="52">
        <f t="shared" si="351"/>
        <v>0</v>
      </c>
      <c r="AN160" s="52">
        <f t="shared" si="351"/>
        <v>0</v>
      </c>
      <c r="AO160" s="52">
        <f t="shared" si="351"/>
        <v>0</v>
      </c>
      <c r="AQ160" s="21">
        <f t="shared" si="249"/>
        <v>922164</v>
      </c>
      <c r="AR160" s="21">
        <f t="shared" si="249"/>
        <v>0</v>
      </c>
      <c r="AS160" s="21">
        <f t="shared" si="249"/>
        <v>922164</v>
      </c>
      <c r="AT160" s="21">
        <f t="shared" si="249"/>
        <v>694289.51</v>
      </c>
      <c r="AU160" s="21">
        <f t="shared" si="249"/>
        <v>694289.51</v>
      </c>
      <c r="AV160" s="21">
        <f t="shared" si="249"/>
        <v>227874.49</v>
      </c>
      <c r="AW160" s="18"/>
      <c r="AX160" s="21">
        <f t="shared" si="312"/>
        <v>0</v>
      </c>
      <c r="AY160" s="21">
        <f t="shared" si="312"/>
        <v>0</v>
      </c>
      <c r="AZ160" s="21">
        <f t="shared" si="312"/>
        <v>0</v>
      </c>
      <c r="BA160" s="21">
        <f t="shared" si="312"/>
        <v>0</v>
      </c>
      <c r="BB160" s="21">
        <f t="shared" si="312"/>
        <v>0</v>
      </c>
      <c r="BC160" s="21">
        <f t="shared" si="312"/>
        <v>0</v>
      </c>
    </row>
    <row r="161" spans="1:55" x14ac:dyDescent="0.25">
      <c r="A161" s="41"/>
      <c r="B161" s="54"/>
      <c r="C161" s="48"/>
      <c r="D161" s="55">
        <v>31401</v>
      </c>
      <c r="E161" s="56" t="s">
        <v>146</v>
      </c>
      <c r="F161" s="19">
        <f>O161+V161+AC161+AJ161</f>
        <v>922164</v>
      </c>
      <c r="G161" s="19"/>
      <c r="H161" s="19">
        <f>SUM(F161:G161)</f>
        <v>922164</v>
      </c>
      <c r="I161" s="19">
        <f>R161+Y161+AF161+AM161</f>
        <v>694289.51</v>
      </c>
      <c r="J161" s="19">
        <f>S161+Z161+AG161+AN161</f>
        <v>694289.51</v>
      </c>
      <c r="K161" s="57">
        <f>H161-I161</f>
        <v>227874.49</v>
      </c>
      <c r="M161" s="57">
        <f t="shared" si="281"/>
        <v>0</v>
      </c>
      <c r="O161" s="19">
        <v>922164</v>
      </c>
      <c r="P161" s="19"/>
      <c r="Q161" s="19">
        <f>O161+P161</f>
        <v>922164</v>
      </c>
      <c r="R161" s="59">
        <v>694289.51</v>
      </c>
      <c r="S161" s="59">
        <v>694289.51</v>
      </c>
      <c r="T161" s="58">
        <f t="shared" ref="T161:T229" si="352">Q161-R161</f>
        <v>227874.49</v>
      </c>
      <c r="V161" s="60"/>
      <c r="W161" s="60">
        <v>0</v>
      </c>
      <c r="X161" s="39">
        <f t="shared" ref="X161:X229" si="353">V161+W161</f>
        <v>0</v>
      </c>
      <c r="Y161" s="60">
        <v>0</v>
      </c>
      <c r="Z161" s="60">
        <v>0</v>
      </c>
      <c r="AA161" s="39">
        <f t="shared" ref="AA161:AA229" si="354">X161-Y161</f>
        <v>0</v>
      </c>
      <c r="AC161" s="19"/>
      <c r="AD161" s="19"/>
      <c r="AE161" s="19">
        <f>SUM(AC161:AD161)</f>
        <v>0</v>
      </c>
      <c r="AF161" s="19"/>
      <c r="AG161" s="19"/>
      <c r="AH161" s="19">
        <f>AE161-AF161</f>
        <v>0</v>
      </c>
      <c r="AJ161" s="19"/>
      <c r="AK161" s="19"/>
      <c r="AL161" s="19">
        <f>SUM(AJ161:AK161)</f>
        <v>0</v>
      </c>
      <c r="AM161" s="19"/>
      <c r="AN161" s="19"/>
      <c r="AO161" s="19">
        <f>AL161-AM161</f>
        <v>0</v>
      </c>
      <c r="AQ161" s="21">
        <f t="shared" si="249"/>
        <v>922164</v>
      </c>
      <c r="AR161" s="21">
        <f t="shared" si="249"/>
        <v>0</v>
      </c>
      <c r="AS161" s="21">
        <f t="shared" si="249"/>
        <v>922164</v>
      </c>
      <c r="AT161" s="21">
        <f t="shared" ref="AT161:AV224" si="355">R161+Y161+AF161+AM161</f>
        <v>694289.51</v>
      </c>
      <c r="AU161" s="21">
        <f t="shared" si="355"/>
        <v>694289.51</v>
      </c>
      <c r="AV161" s="21">
        <f t="shared" si="355"/>
        <v>227874.49</v>
      </c>
      <c r="AW161" s="18"/>
      <c r="AX161" s="21">
        <f t="shared" si="312"/>
        <v>0</v>
      </c>
      <c r="AY161" s="21">
        <f t="shared" si="312"/>
        <v>0</v>
      </c>
      <c r="AZ161" s="21">
        <f t="shared" si="312"/>
        <v>0</v>
      </c>
      <c r="BA161" s="21">
        <f t="shared" si="312"/>
        <v>0</v>
      </c>
      <c r="BB161" s="21">
        <f t="shared" si="312"/>
        <v>0</v>
      </c>
      <c r="BC161" s="21">
        <f t="shared" si="312"/>
        <v>0</v>
      </c>
    </row>
    <row r="162" spans="1:55" x14ac:dyDescent="0.25">
      <c r="A162" s="41"/>
      <c r="B162" s="48"/>
      <c r="C162" s="49">
        <v>31500</v>
      </c>
      <c r="D162" s="50" t="s">
        <v>147</v>
      </c>
      <c r="E162" s="51"/>
      <c r="F162" s="52">
        <f t="shared" ref="F162:K162" si="356">SUM(F163)</f>
        <v>293508</v>
      </c>
      <c r="G162" s="52">
        <f t="shared" si="356"/>
        <v>0</v>
      </c>
      <c r="H162" s="52">
        <f t="shared" si="356"/>
        <v>293508</v>
      </c>
      <c r="I162" s="52">
        <f t="shared" si="356"/>
        <v>135401.73000000001</v>
      </c>
      <c r="J162" s="52">
        <f t="shared" si="356"/>
        <v>135401.73000000001</v>
      </c>
      <c r="K162" s="53">
        <f t="shared" si="356"/>
        <v>158106.26999999999</v>
      </c>
      <c r="M162" s="53">
        <f t="shared" si="281"/>
        <v>0</v>
      </c>
      <c r="O162" s="52">
        <f t="shared" ref="O162:T162" si="357">SUM(O163)</f>
        <v>293508</v>
      </c>
      <c r="P162" s="52">
        <f t="shared" si="357"/>
        <v>0</v>
      </c>
      <c r="Q162" s="52">
        <f t="shared" si="357"/>
        <v>293508</v>
      </c>
      <c r="R162" s="52">
        <f t="shared" si="357"/>
        <v>135401.73000000001</v>
      </c>
      <c r="S162" s="52">
        <f t="shared" si="357"/>
        <v>135401.73000000001</v>
      </c>
      <c r="T162" s="53">
        <f t="shared" si="357"/>
        <v>158106.26999999999</v>
      </c>
      <c r="V162" s="61">
        <f t="shared" ref="V162:AA162" si="358">SUM(V163)</f>
        <v>0</v>
      </c>
      <c r="W162" s="61">
        <f t="shared" si="358"/>
        <v>0</v>
      </c>
      <c r="X162" s="61">
        <f t="shared" si="358"/>
        <v>0</v>
      </c>
      <c r="Y162" s="61">
        <f t="shared" si="358"/>
        <v>0</v>
      </c>
      <c r="Z162" s="61">
        <f t="shared" si="358"/>
        <v>0</v>
      </c>
      <c r="AA162" s="61">
        <f t="shared" si="358"/>
        <v>0</v>
      </c>
      <c r="AC162" s="52">
        <f t="shared" ref="AC162:AH162" si="359">SUM(AC163)</f>
        <v>0</v>
      </c>
      <c r="AD162" s="52">
        <f t="shared" si="359"/>
        <v>0</v>
      </c>
      <c r="AE162" s="52">
        <f t="shared" si="359"/>
        <v>0</v>
      </c>
      <c r="AF162" s="52">
        <f t="shared" si="359"/>
        <v>0</v>
      </c>
      <c r="AG162" s="52">
        <f t="shared" si="359"/>
        <v>0</v>
      </c>
      <c r="AH162" s="52">
        <f t="shared" si="359"/>
        <v>0</v>
      </c>
      <c r="AJ162" s="52">
        <f t="shared" ref="AJ162:AO162" si="360">SUM(AJ163)</f>
        <v>0</v>
      </c>
      <c r="AK162" s="52">
        <f t="shared" si="360"/>
        <v>0</v>
      </c>
      <c r="AL162" s="52">
        <f t="shared" si="360"/>
        <v>0</v>
      </c>
      <c r="AM162" s="52">
        <f t="shared" si="360"/>
        <v>0</v>
      </c>
      <c r="AN162" s="52">
        <f t="shared" si="360"/>
        <v>0</v>
      </c>
      <c r="AO162" s="52">
        <f t="shared" si="360"/>
        <v>0</v>
      </c>
      <c r="AQ162" s="21">
        <f t="shared" ref="AQ162:AV225" si="361">O162+V162+AC162+AJ162</f>
        <v>293508</v>
      </c>
      <c r="AR162" s="21">
        <f t="shared" si="361"/>
        <v>0</v>
      </c>
      <c r="AS162" s="21">
        <f t="shared" si="361"/>
        <v>293508</v>
      </c>
      <c r="AT162" s="21">
        <f t="shared" si="355"/>
        <v>135401.73000000001</v>
      </c>
      <c r="AU162" s="21">
        <f t="shared" si="355"/>
        <v>135401.73000000001</v>
      </c>
      <c r="AV162" s="21">
        <f t="shared" si="355"/>
        <v>158106.26999999999</v>
      </c>
      <c r="AW162" s="18"/>
      <c r="AX162" s="21">
        <f t="shared" si="312"/>
        <v>0</v>
      </c>
      <c r="AY162" s="21">
        <f t="shared" si="312"/>
        <v>0</v>
      </c>
      <c r="AZ162" s="21">
        <f t="shared" si="312"/>
        <v>0</v>
      </c>
      <c r="BA162" s="21">
        <f t="shared" si="312"/>
        <v>0</v>
      </c>
      <c r="BB162" s="21">
        <f t="shared" si="312"/>
        <v>0</v>
      </c>
      <c r="BC162" s="21">
        <f t="shared" si="312"/>
        <v>0</v>
      </c>
    </row>
    <row r="163" spans="1:55" x14ac:dyDescent="0.25">
      <c r="A163" s="41"/>
      <c r="B163" s="54"/>
      <c r="C163" s="48"/>
      <c r="D163" s="55">
        <v>31501</v>
      </c>
      <c r="E163" s="56" t="s">
        <v>148</v>
      </c>
      <c r="F163" s="19">
        <f>O163+V163+AC163+AJ163</f>
        <v>293508</v>
      </c>
      <c r="G163" s="19"/>
      <c r="H163" s="19">
        <f>SUM(F163:G163)</f>
        <v>293508</v>
      </c>
      <c r="I163" s="19">
        <f>R163+Y163+AF163+AM163</f>
        <v>135401.73000000001</v>
      </c>
      <c r="J163" s="19">
        <f>S163+Z163+AG163+AN163</f>
        <v>135401.73000000001</v>
      </c>
      <c r="K163" s="57">
        <f>H163-I163</f>
        <v>158106.26999999999</v>
      </c>
      <c r="M163" s="57">
        <f t="shared" si="281"/>
        <v>0</v>
      </c>
      <c r="O163" s="19">
        <v>293508</v>
      </c>
      <c r="P163" s="19"/>
      <c r="Q163" s="19">
        <f>O163+P163</f>
        <v>293508</v>
      </c>
      <c r="R163" s="59">
        <v>135401.73000000001</v>
      </c>
      <c r="S163" s="59">
        <v>135401.73000000001</v>
      </c>
      <c r="T163" s="58">
        <f t="shared" si="352"/>
        <v>158106.26999999999</v>
      </c>
      <c r="V163" s="60"/>
      <c r="W163" s="60">
        <v>0</v>
      </c>
      <c r="X163" s="39">
        <f t="shared" si="353"/>
        <v>0</v>
      </c>
      <c r="Y163" s="60">
        <v>0</v>
      </c>
      <c r="Z163" s="60">
        <v>0</v>
      </c>
      <c r="AA163" s="39">
        <f t="shared" si="354"/>
        <v>0</v>
      </c>
      <c r="AC163" s="19"/>
      <c r="AD163" s="19"/>
      <c r="AE163" s="19">
        <f>SUM(AC163:AD163)</f>
        <v>0</v>
      </c>
      <c r="AF163" s="19"/>
      <c r="AG163" s="19"/>
      <c r="AH163" s="19">
        <f>AE163-AF163</f>
        <v>0</v>
      </c>
      <c r="AJ163" s="19"/>
      <c r="AK163" s="19"/>
      <c r="AL163" s="19">
        <f>SUM(AJ163:AK163)</f>
        <v>0</v>
      </c>
      <c r="AM163" s="19"/>
      <c r="AN163" s="19"/>
      <c r="AO163" s="19">
        <f>AL163-AM163</f>
        <v>0</v>
      </c>
      <c r="AQ163" s="21">
        <f t="shared" si="361"/>
        <v>293508</v>
      </c>
      <c r="AR163" s="21">
        <f t="shared" si="361"/>
        <v>0</v>
      </c>
      <c r="AS163" s="21">
        <f t="shared" si="361"/>
        <v>293508</v>
      </c>
      <c r="AT163" s="21">
        <f t="shared" si="355"/>
        <v>135401.73000000001</v>
      </c>
      <c r="AU163" s="21">
        <f t="shared" si="355"/>
        <v>135401.73000000001</v>
      </c>
      <c r="AV163" s="21">
        <f t="shared" si="355"/>
        <v>158106.26999999999</v>
      </c>
      <c r="AW163" s="18"/>
      <c r="AX163" s="21">
        <f t="shared" si="312"/>
        <v>0</v>
      </c>
      <c r="AY163" s="21">
        <f t="shared" si="312"/>
        <v>0</v>
      </c>
      <c r="AZ163" s="21">
        <f t="shared" si="312"/>
        <v>0</v>
      </c>
      <c r="BA163" s="21">
        <f t="shared" si="312"/>
        <v>0</v>
      </c>
      <c r="BB163" s="21">
        <f t="shared" si="312"/>
        <v>0</v>
      </c>
      <c r="BC163" s="21">
        <f t="shared" si="312"/>
        <v>0</v>
      </c>
    </row>
    <row r="164" spans="1:55" x14ac:dyDescent="0.25">
      <c r="A164" s="41"/>
      <c r="B164" s="48"/>
      <c r="C164" s="49">
        <v>31600</v>
      </c>
      <c r="D164" s="50" t="s">
        <v>149</v>
      </c>
      <c r="E164" s="51"/>
      <c r="F164" s="52">
        <f t="shared" ref="F164:K164" si="362">SUM(F165)</f>
        <v>0</v>
      </c>
      <c r="G164" s="52">
        <f t="shared" si="362"/>
        <v>0</v>
      </c>
      <c r="H164" s="52">
        <f t="shared" si="362"/>
        <v>0</v>
      </c>
      <c r="I164" s="52">
        <f t="shared" si="362"/>
        <v>0</v>
      </c>
      <c r="J164" s="52">
        <f t="shared" si="362"/>
        <v>0</v>
      </c>
      <c r="K164" s="53">
        <f t="shared" si="362"/>
        <v>0</v>
      </c>
      <c r="M164" s="53">
        <f t="shared" si="281"/>
        <v>0</v>
      </c>
      <c r="O164" s="52"/>
      <c r="P164" s="52">
        <f>SUM(P165)</f>
        <v>0</v>
      </c>
      <c r="Q164" s="52">
        <f>SUM(Q165)</f>
        <v>0</v>
      </c>
      <c r="R164" s="52"/>
      <c r="S164" s="52"/>
      <c r="T164" s="53">
        <f>SUM(T165)</f>
        <v>0</v>
      </c>
      <c r="V164" s="61">
        <f t="shared" ref="V164:AA164" si="363">SUM(V165)</f>
        <v>0</v>
      </c>
      <c r="W164" s="61">
        <f t="shared" si="363"/>
        <v>0</v>
      </c>
      <c r="X164" s="61">
        <f t="shared" si="363"/>
        <v>0</v>
      </c>
      <c r="Y164" s="61">
        <f t="shared" si="363"/>
        <v>0</v>
      </c>
      <c r="Z164" s="61">
        <f t="shared" si="363"/>
        <v>0</v>
      </c>
      <c r="AA164" s="61">
        <f t="shared" si="363"/>
        <v>0</v>
      </c>
      <c r="AC164" s="52">
        <f t="shared" ref="AC164:AH164" si="364">SUM(AC165)</f>
        <v>0</v>
      </c>
      <c r="AD164" s="52">
        <f t="shared" si="364"/>
        <v>0</v>
      </c>
      <c r="AE164" s="52">
        <f t="shared" si="364"/>
        <v>0</v>
      </c>
      <c r="AF164" s="52">
        <f t="shared" si="364"/>
        <v>0</v>
      </c>
      <c r="AG164" s="52">
        <f t="shared" si="364"/>
        <v>0</v>
      </c>
      <c r="AH164" s="52">
        <f t="shared" si="364"/>
        <v>0</v>
      </c>
      <c r="AJ164" s="52">
        <f t="shared" ref="AJ164:AO164" si="365">SUM(AJ165)</f>
        <v>0</v>
      </c>
      <c r="AK164" s="52">
        <f t="shared" si="365"/>
        <v>0</v>
      </c>
      <c r="AL164" s="52">
        <f t="shared" si="365"/>
        <v>0</v>
      </c>
      <c r="AM164" s="52">
        <f t="shared" si="365"/>
        <v>0</v>
      </c>
      <c r="AN164" s="52">
        <f t="shared" si="365"/>
        <v>0</v>
      </c>
      <c r="AO164" s="52">
        <f t="shared" si="365"/>
        <v>0</v>
      </c>
      <c r="AQ164" s="21">
        <f t="shared" si="361"/>
        <v>0</v>
      </c>
      <c r="AR164" s="21">
        <f t="shared" si="361"/>
        <v>0</v>
      </c>
      <c r="AS164" s="21">
        <f t="shared" si="361"/>
        <v>0</v>
      </c>
      <c r="AT164" s="21">
        <f t="shared" si="355"/>
        <v>0</v>
      </c>
      <c r="AU164" s="21">
        <f t="shared" si="355"/>
        <v>0</v>
      </c>
      <c r="AV164" s="21">
        <f t="shared" si="355"/>
        <v>0</v>
      </c>
      <c r="AW164" s="18"/>
      <c r="AX164" s="21">
        <f t="shared" si="312"/>
        <v>0</v>
      </c>
      <c r="AY164" s="21">
        <f t="shared" si="312"/>
        <v>0</v>
      </c>
      <c r="AZ164" s="21">
        <f t="shared" si="312"/>
        <v>0</v>
      </c>
      <c r="BA164" s="21">
        <f t="shared" si="312"/>
        <v>0</v>
      </c>
      <c r="BB164" s="21">
        <f t="shared" si="312"/>
        <v>0</v>
      </c>
      <c r="BC164" s="21">
        <f t="shared" si="312"/>
        <v>0</v>
      </c>
    </row>
    <row r="165" spans="1:55" ht="30" x14ac:dyDescent="0.25">
      <c r="A165" s="41"/>
      <c r="B165" s="54"/>
      <c r="C165" s="48"/>
      <c r="D165" s="55">
        <v>31601</v>
      </c>
      <c r="E165" s="56" t="s">
        <v>149</v>
      </c>
      <c r="F165" s="19">
        <f>O165+V165+AC165+AJ165</f>
        <v>0</v>
      </c>
      <c r="G165" s="19"/>
      <c r="H165" s="19">
        <f>SUM(F165:G165)</f>
        <v>0</v>
      </c>
      <c r="I165" s="19">
        <f>R165+Y165+AF165+AM165</f>
        <v>0</v>
      </c>
      <c r="J165" s="19">
        <f>S165+Z165+AG165+AN165</f>
        <v>0</v>
      </c>
      <c r="K165" s="57">
        <f>H165-I165</f>
        <v>0</v>
      </c>
      <c r="M165" s="57">
        <f t="shared" si="281"/>
        <v>0</v>
      </c>
      <c r="O165" s="19"/>
      <c r="P165" s="19"/>
      <c r="Q165" s="19">
        <f>O165+P165</f>
        <v>0</v>
      </c>
      <c r="R165" s="19"/>
      <c r="S165" s="19"/>
      <c r="T165" s="58">
        <f t="shared" si="352"/>
        <v>0</v>
      </c>
      <c r="V165" s="60"/>
      <c r="W165" s="60"/>
      <c r="X165" s="39">
        <f t="shared" si="353"/>
        <v>0</v>
      </c>
      <c r="Y165" s="60"/>
      <c r="Z165" s="60"/>
      <c r="AA165" s="39">
        <f t="shared" si="354"/>
        <v>0</v>
      </c>
      <c r="AC165" s="19"/>
      <c r="AD165" s="19"/>
      <c r="AE165" s="19">
        <f>SUM(AC165:AD165)</f>
        <v>0</v>
      </c>
      <c r="AF165" s="19"/>
      <c r="AG165" s="19"/>
      <c r="AH165" s="19">
        <f>AE165-AF165</f>
        <v>0</v>
      </c>
      <c r="AJ165" s="19"/>
      <c r="AK165" s="19"/>
      <c r="AL165" s="19">
        <f>SUM(AJ165:AK165)</f>
        <v>0</v>
      </c>
      <c r="AM165" s="19"/>
      <c r="AN165" s="19"/>
      <c r="AO165" s="19">
        <f>AL165-AM165</f>
        <v>0</v>
      </c>
      <c r="AQ165" s="21">
        <f t="shared" si="361"/>
        <v>0</v>
      </c>
      <c r="AR165" s="21">
        <f t="shared" si="361"/>
        <v>0</v>
      </c>
      <c r="AS165" s="21">
        <f t="shared" si="361"/>
        <v>0</v>
      </c>
      <c r="AT165" s="21">
        <f t="shared" si="355"/>
        <v>0</v>
      </c>
      <c r="AU165" s="21">
        <f t="shared" si="355"/>
        <v>0</v>
      </c>
      <c r="AV165" s="21">
        <f t="shared" si="355"/>
        <v>0</v>
      </c>
      <c r="AW165" s="18"/>
      <c r="AX165" s="21">
        <f t="shared" si="312"/>
        <v>0</v>
      </c>
      <c r="AY165" s="21">
        <f t="shared" si="312"/>
        <v>0</v>
      </c>
      <c r="AZ165" s="21">
        <f t="shared" si="312"/>
        <v>0</v>
      </c>
      <c r="BA165" s="21">
        <f t="shared" si="312"/>
        <v>0</v>
      </c>
      <c r="BB165" s="21">
        <f t="shared" si="312"/>
        <v>0</v>
      </c>
      <c r="BC165" s="21">
        <f t="shared" si="312"/>
        <v>0</v>
      </c>
    </row>
    <row r="166" spans="1:55" x14ac:dyDescent="0.25">
      <c r="A166" s="41"/>
      <c r="B166" s="48"/>
      <c r="C166" s="49">
        <v>31700</v>
      </c>
      <c r="D166" s="50" t="s">
        <v>150</v>
      </c>
      <c r="E166" s="51"/>
      <c r="F166" s="52">
        <f t="shared" ref="F166:K166" si="366">SUM(F167)</f>
        <v>3523082.85</v>
      </c>
      <c r="G166" s="52">
        <f t="shared" si="366"/>
        <v>0</v>
      </c>
      <c r="H166" s="52">
        <f t="shared" si="366"/>
        <v>3523082.85</v>
      </c>
      <c r="I166" s="52">
        <f t="shared" si="366"/>
        <v>1405327.06</v>
      </c>
      <c r="J166" s="52">
        <f t="shared" si="366"/>
        <v>1231470.8999999999</v>
      </c>
      <c r="K166" s="53">
        <f t="shared" si="366"/>
        <v>2117755.79</v>
      </c>
      <c r="M166" s="53">
        <f t="shared" si="281"/>
        <v>173856.16000000015</v>
      </c>
      <c r="O166" s="52">
        <f t="shared" ref="O166:T166" si="367">SUM(O167)</f>
        <v>2950000</v>
      </c>
      <c r="P166" s="52">
        <f t="shared" si="367"/>
        <v>0</v>
      </c>
      <c r="Q166" s="52">
        <f t="shared" si="367"/>
        <v>2950000</v>
      </c>
      <c r="R166" s="52">
        <f t="shared" si="367"/>
        <v>1301485.06</v>
      </c>
      <c r="S166" s="52">
        <f t="shared" si="367"/>
        <v>1127628.8999999999</v>
      </c>
      <c r="T166" s="53">
        <f t="shared" si="367"/>
        <v>1648514.94</v>
      </c>
      <c r="V166" s="61">
        <f t="shared" ref="V166:AA166" si="368">SUM(V167)</f>
        <v>573082.85</v>
      </c>
      <c r="W166" s="61">
        <f t="shared" si="368"/>
        <v>0</v>
      </c>
      <c r="X166" s="61">
        <f t="shared" si="368"/>
        <v>573082.85</v>
      </c>
      <c r="Y166" s="61">
        <f t="shared" si="368"/>
        <v>103842</v>
      </c>
      <c r="Z166" s="61">
        <f t="shared" si="368"/>
        <v>103842</v>
      </c>
      <c r="AA166" s="61">
        <f t="shared" si="368"/>
        <v>469240.85</v>
      </c>
      <c r="AC166" s="52">
        <f t="shared" ref="AC166:AH166" si="369">SUM(AC167)</f>
        <v>0</v>
      </c>
      <c r="AD166" s="52">
        <f t="shared" si="369"/>
        <v>0</v>
      </c>
      <c r="AE166" s="52">
        <f t="shared" si="369"/>
        <v>0</v>
      </c>
      <c r="AF166" s="52">
        <f t="shared" si="369"/>
        <v>0</v>
      </c>
      <c r="AG166" s="52">
        <f t="shared" si="369"/>
        <v>0</v>
      </c>
      <c r="AH166" s="52">
        <f t="shared" si="369"/>
        <v>0</v>
      </c>
      <c r="AJ166" s="52">
        <f t="shared" ref="AJ166:AO166" si="370">SUM(AJ167)</f>
        <v>0</v>
      </c>
      <c r="AK166" s="52">
        <f t="shared" si="370"/>
        <v>0</v>
      </c>
      <c r="AL166" s="52">
        <f t="shared" si="370"/>
        <v>0</v>
      </c>
      <c r="AM166" s="52">
        <f t="shared" si="370"/>
        <v>0</v>
      </c>
      <c r="AN166" s="52">
        <f t="shared" si="370"/>
        <v>0</v>
      </c>
      <c r="AO166" s="52">
        <f t="shared" si="370"/>
        <v>0</v>
      </c>
      <c r="AQ166" s="21">
        <f t="shared" si="361"/>
        <v>3523082.85</v>
      </c>
      <c r="AR166" s="21">
        <f t="shared" si="361"/>
        <v>0</v>
      </c>
      <c r="AS166" s="21">
        <f t="shared" si="361"/>
        <v>3523082.85</v>
      </c>
      <c r="AT166" s="21">
        <f t="shared" si="355"/>
        <v>1405327.06</v>
      </c>
      <c r="AU166" s="21">
        <f t="shared" si="355"/>
        <v>1231470.8999999999</v>
      </c>
      <c r="AV166" s="21">
        <f t="shared" si="355"/>
        <v>2117755.79</v>
      </c>
      <c r="AW166" s="18"/>
      <c r="AX166" s="21">
        <f t="shared" si="312"/>
        <v>0</v>
      </c>
      <c r="AY166" s="21">
        <f t="shared" si="312"/>
        <v>0</v>
      </c>
      <c r="AZ166" s="21">
        <f t="shared" si="312"/>
        <v>0</v>
      </c>
      <c r="BA166" s="21">
        <f t="shared" si="312"/>
        <v>0</v>
      </c>
      <c r="BB166" s="21">
        <f t="shared" si="312"/>
        <v>0</v>
      </c>
      <c r="BC166" s="21">
        <f t="shared" si="312"/>
        <v>0</v>
      </c>
    </row>
    <row r="167" spans="1:55" ht="30" x14ac:dyDescent="0.25">
      <c r="A167" s="41"/>
      <c r="B167" s="54"/>
      <c r="C167" s="48"/>
      <c r="D167" s="55">
        <v>31701</v>
      </c>
      <c r="E167" s="56" t="s">
        <v>150</v>
      </c>
      <c r="F167" s="19">
        <f>O167+V167+AC167+AJ167</f>
        <v>3523082.85</v>
      </c>
      <c r="G167" s="19">
        <v>0</v>
      </c>
      <c r="H167" s="19">
        <f>SUM(F167:G167)</f>
        <v>3523082.85</v>
      </c>
      <c r="I167" s="19">
        <f>R167+Y167+AF167+AM167</f>
        <v>1405327.06</v>
      </c>
      <c r="J167" s="19">
        <f>S167+Z167+AG167+AN167</f>
        <v>1231470.8999999999</v>
      </c>
      <c r="K167" s="57">
        <f>H167-I167</f>
        <v>2117755.79</v>
      </c>
      <c r="M167" s="57">
        <f t="shared" si="281"/>
        <v>173856.16000000015</v>
      </c>
      <c r="O167" s="19">
        <v>2950000</v>
      </c>
      <c r="P167" s="19"/>
      <c r="Q167" s="19">
        <f>O167+P167</f>
        <v>2950000</v>
      </c>
      <c r="R167" s="59">
        <v>1301485.06</v>
      </c>
      <c r="S167" s="59">
        <v>1127628.8999999999</v>
      </c>
      <c r="T167" s="58">
        <f t="shared" si="352"/>
        <v>1648514.94</v>
      </c>
      <c r="V167" s="60">
        <v>573082.85</v>
      </c>
      <c r="W167" s="60"/>
      <c r="X167" s="39">
        <f t="shared" si="353"/>
        <v>573082.85</v>
      </c>
      <c r="Y167" s="59">
        <v>103842</v>
      </c>
      <c r="Z167" s="59">
        <v>103842</v>
      </c>
      <c r="AA167" s="39">
        <f t="shared" si="354"/>
        <v>469240.85</v>
      </c>
      <c r="AC167" s="19"/>
      <c r="AD167" s="19"/>
      <c r="AE167" s="19">
        <f>SUM(AC167:AD167)</f>
        <v>0</v>
      </c>
      <c r="AF167" s="19"/>
      <c r="AG167" s="19"/>
      <c r="AH167" s="19">
        <f>AE167-AF167</f>
        <v>0</v>
      </c>
      <c r="AJ167" s="19"/>
      <c r="AK167" s="19"/>
      <c r="AL167" s="19">
        <f>SUM(AJ167:AK167)</f>
        <v>0</v>
      </c>
      <c r="AM167" s="19"/>
      <c r="AN167" s="19"/>
      <c r="AO167" s="19">
        <f>AL167-AM167</f>
        <v>0</v>
      </c>
      <c r="AQ167" s="21">
        <f t="shared" si="361"/>
        <v>3523082.85</v>
      </c>
      <c r="AR167" s="21">
        <f t="shared" si="361"/>
        <v>0</v>
      </c>
      <c r="AS167" s="21">
        <f t="shared" si="361"/>
        <v>3523082.85</v>
      </c>
      <c r="AT167" s="21">
        <f t="shared" si="355"/>
        <v>1405327.06</v>
      </c>
      <c r="AU167" s="21">
        <f t="shared" si="355"/>
        <v>1231470.8999999999</v>
      </c>
      <c r="AV167" s="21">
        <f t="shared" si="355"/>
        <v>2117755.79</v>
      </c>
      <c r="AW167" s="18"/>
      <c r="AX167" s="21">
        <f t="shared" si="312"/>
        <v>0</v>
      </c>
      <c r="AY167" s="21">
        <f t="shared" si="312"/>
        <v>0</v>
      </c>
      <c r="AZ167" s="21">
        <f t="shared" si="312"/>
        <v>0</v>
      </c>
      <c r="BA167" s="21">
        <f t="shared" si="312"/>
        <v>0</v>
      </c>
      <c r="BB167" s="21">
        <f t="shared" si="312"/>
        <v>0</v>
      </c>
      <c r="BC167" s="21">
        <f t="shared" si="312"/>
        <v>0</v>
      </c>
    </row>
    <row r="168" spans="1:55" x14ac:dyDescent="0.25">
      <c r="A168" s="41"/>
      <c r="B168" s="48"/>
      <c r="C168" s="49">
        <v>31800</v>
      </c>
      <c r="D168" s="50" t="s">
        <v>151</v>
      </c>
      <c r="E168" s="51"/>
      <c r="F168" s="52">
        <f t="shared" ref="F168:K168" si="371">SUM(F169)</f>
        <v>766171.04</v>
      </c>
      <c r="G168" s="52">
        <f t="shared" si="371"/>
        <v>0</v>
      </c>
      <c r="H168" s="52">
        <f t="shared" si="371"/>
        <v>766171.04</v>
      </c>
      <c r="I168" s="52">
        <f t="shared" si="371"/>
        <v>630292.51</v>
      </c>
      <c r="J168" s="52">
        <f t="shared" si="371"/>
        <v>622354.75</v>
      </c>
      <c r="K168" s="53">
        <f t="shared" si="371"/>
        <v>135878.53000000003</v>
      </c>
      <c r="M168" s="53">
        <f t="shared" si="281"/>
        <v>7937.7600000000093</v>
      </c>
      <c r="O168" s="52">
        <f t="shared" ref="O168:T168" si="372">SUM(O169)</f>
        <v>761171</v>
      </c>
      <c r="P168" s="52">
        <f t="shared" si="372"/>
        <v>0</v>
      </c>
      <c r="Q168" s="52">
        <f t="shared" si="372"/>
        <v>761171</v>
      </c>
      <c r="R168" s="52">
        <f t="shared" si="372"/>
        <v>629946.39</v>
      </c>
      <c r="S168" s="52">
        <f t="shared" si="372"/>
        <v>622008.63</v>
      </c>
      <c r="T168" s="53">
        <f t="shared" si="372"/>
        <v>131224.60999999999</v>
      </c>
      <c r="V168" s="61">
        <f t="shared" ref="V168:AA168" si="373">SUM(V169)</f>
        <v>5000.04</v>
      </c>
      <c r="W168" s="61">
        <f t="shared" si="373"/>
        <v>0</v>
      </c>
      <c r="X168" s="61">
        <f t="shared" si="373"/>
        <v>5000.04</v>
      </c>
      <c r="Y168" s="61">
        <f t="shared" si="373"/>
        <v>346.12</v>
      </c>
      <c r="Z168" s="61">
        <f t="shared" si="373"/>
        <v>346.12</v>
      </c>
      <c r="AA168" s="61">
        <f t="shared" si="373"/>
        <v>4653.92</v>
      </c>
      <c r="AC168" s="52">
        <f t="shared" ref="AC168:AH168" si="374">SUM(AC169)</f>
        <v>0</v>
      </c>
      <c r="AD168" s="52">
        <f t="shared" si="374"/>
        <v>0</v>
      </c>
      <c r="AE168" s="52">
        <f t="shared" si="374"/>
        <v>0</v>
      </c>
      <c r="AF168" s="52">
        <f t="shared" si="374"/>
        <v>0</v>
      </c>
      <c r="AG168" s="52">
        <f t="shared" si="374"/>
        <v>0</v>
      </c>
      <c r="AH168" s="52">
        <f t="shared" si="374"/>
        <v>0</v>
      </c>
      <c r="AJ168" s="52">
        <f t="shared" ref="AJ168:AO168" si="375">SUM(AJ169)</f>
        <v>0</v>
      </c>
      <c r="AK168" s="52">
        <f t="shared" si="375"/>
        <v>0</v>
      </c>
      <c r="AL168" s="52">
        <f t="shared" si="375"/>
        <v>0</v>
      </c>
      <c r="AM168" s="52">
        <f t="shared" si="375"/>
        <v>0</v>
      </c>
      <c r="AN168" s="52">
        <f t="shared" si="375"/>
        <v>0</v>
      </c>
      <c r="AO168" s="52">
        <f t="shared" si="375"/>
        <v>0</v>
      </c>
      <c r="AQ168" s="21">
        <f t="shared" si="361"/>
        <v>766171.04</v>
      </c>
      <c r="AR168" s="21">
        <f t="shared" si="361"/>
        <v>0</v>
      </c>
      <c r="AS168" s="21">
        <f t="shared" si="361"/>
        <v>766171.04</v>
      </c>
      <c r="AT168" s="21">
        <f t="shared" si="355"/>
        <v>630292.51</v>
      </c>
      <c r="AU168" s="21">
        <f t="shared" si="355"/>
        <v>622354.75</v>
      </c>
      <c r="AV168" s="21">
        <f t="shared" si="355"/>
        <v>135878.53</v>
      </c>
      <c r="AW168" s="18"/>
      <c r="AX168" s="21">
        <f t="shared" si="312"/>
        <v>0</v>
      </c>
      <c r="AY168" s="21">
        <f t="shared" si="312"/>
        <v>0</v>
      </c>
      <c r="AZ168" s="21">
        <f t="shared" si="312"/>
        <v>0</v>
      </c>
      <c r="BA168" s="21">
        <f t="shared" si="312"/>
        <v>0</v>
      </c>
      <c r="BB168" s="21">
        <f t="shared" si="312"/>
        <v>0</v>
      </c>
      <c r="BC168" s="21">
        <f t="shared" si="312"/>
        <v>0</v>
      </c>
    </row>
    <row r="169" spans="1:55" x14ac:dyDescent="0.25">
      <c r="A169" s="41"/>
      <c r="B169" s="54"/>
      <c r="C169" s="48"/>
      <c r="D169" s="55">
        <v>31801</v>
      </c>
      <c r="E169" s="56" t="s">
        <v>152</v>
      </c>
      <c r="F169" s="19">
        <f>O169+V169+AC169+AJ169</f>
        <v>766171.04</v>
      </c>
      <c r="G169" s="19">
        <v>0</v>
      </c>
      <c r="H169" s="19">
        <f>SUM(F169:G169)</f>
        <v>766171.04</v>
      </c>
      <c r="I169" s="19">
        <f>R169+Y169+AF169+AM169</f>
        <v>630292.51</v>
      </c>
      <c r="J169" s="19">
        <f>S169+Z169+AG169+AN169</f>
        <v>622354.75</v>
      </c>
      <c r="K169" s="57">
        <f>H169-I169</f>
        <v>135878.53000000003</v>
      </c>
      <c r="M169" s="57">
        <f t="shared" si="281"/>
        <v>7937.7600000000093</v>
      </c>
      <c r="O169" s="19">
        <v>761171</v>
      </c>
      <c r="P169" s="19"/>
      <c r="Q169" s="19">
        <f>O169+P169</f>
        <v>761171</v>
      </c>
      <c r="R169" s="59">
        <v>629946.39</v>
      </c>
      <c r="S169" s="59">
        <v>622008.63</v>
      </c>
      <c r="T169" s="58">
        <f t="shared" si="352"/>
        <v>131224.60999999999</v>
      </c>
      <c r="V169" s="60">
        <v>5000.04</v>
      </c>
      <c r="W169" s="60"/>
      <c r="X169" s="39">
        <f t="shared" si="353"/>
        <v>5000.04</v>
      </c>
      <c r="Y169" s="59">
        <v>346.12</v>
      </c>
      <c r="Z169" s="59">
        <v>346.12</v>
      </c>
      <c r="AA169" s="39">
        <f t="shared" si="354"/>
        <v>4653.92</v>
      </c>
      <c r="AC169" s="19"/>
      <c r="AD169" s="19"/>
      <c r="AE169" s="19">
        <f>SUM(AC169:AD169)</f>
        <v>0</v>
      </c>
      <c r="AF169" s="19"/>
      <c r="AG169" s="19"/>
      <c r="AH169" s="19">
        <f>AE169-AF169</f>
        <v>0</v>
      </c>
      <c r="AJ169" s="19"/>
      <c r="AK169" s="19"/>
      <c r="AL169" s="19">
        <f>SUM(AJ169:AK169)</f>
        <v>0</v>
      </c>
      <c r="AM169" s="19"/>
      <c r="AN169" s="19"/>
      <c r="AO169" s="19">
        <f>AL169-AM169</f>
        <v>0</v>
      </c>
      <c r="AQ169" s="21">
        <f t="shared" si="361"/>
        <v>766171.04</v>
      </c>
      <c r="AR169" s="21">
        <f t="shared" si="361"/>
        <v>0</v>
      </c>
      <c r="AS169" s="21">
        <f t="shared" si="361"/>
        <v>766171.04</v>
      </c>
      <c r="AT169" s="21">
        <f t="shared" si="355"/>
        <v>630292.51</v>
      </c>
      <c r="AU169" s="21">
        <f t="shared" si="355"/>
        <v>622354.75</v>
      </c>
      <c r="AV169" s="21">
        <f t="shared" si="355"/>
        <v>135878.53</v>
      </c>
      <c r="AW169" s="18"/>
      <c r="AX169" s="21">
        <f t="shared" si="312"/>
        <v>0</v>
      </c>
      <c r="AY169" s="21">
        <f t="shared" si="312"/>
        <v>0</v>
      </c>
      <c r="AZ169" s="21">
        <f t="shared" si="312"/>
        <v>0</v>
      </c>
      <c r="BA169" s="21">
        <f t="shared" si="312"/>
        <v>0</v>
      </c>
      <c r="BB169" s="21">
        <f t="shared" si="312"/>
        <v>0</v>
      </c>
      <c r="BC169" s="21">
        <f t="shared" si="312"/>
        <v>0</v>
      </c>
    </row>
    <row r="170" spans="1:55" x14ac:dyDescent="0.25">
      <c r="A170" s="41"/>
      <c r="B170" s="42">
        <v>32000</v>
      </c>
      <c r="C170" s="43" t="s">
        <v>153</v>
      </c>
      <c r="D170" s="44"/>
      <c r="E170" s="45"/>
      <c r="F170" s="46">
        <f t="shared" ref="F170:K170" si="376">SUM(F171,F173,F175,F177,F179)</f>
        <v>30035569.759999998</v>
      </c>
      <c r="G170" s="46">
        <f t="shared" si="376"/>
        <v>535158.81000000006</v>
      </c>
      <c r="H170" s="46">
        <f t="shared" si="376"/>
        <v>30570728.57</v>
      </c>
      <c r="I170" s="46">
        <f t="shared" si="376"/>
        <v>17151233.299999997</v>
      </c>
      <c r="J170" s="46">
        <f t="shared" si="376"/>
        <v>17058356.649999999</v>
      </c>
      <c r="K170" s="47">
        <f t="shared" si="376"/>
        <v>13419495.27</v>
      </c>
      <c r="M170" s="47">
        <f t="shared" si="281"/>
        <v>92876.64999999851</v>
      </c>
      <c r="O170" s="46">
        <f t="shared" ref="O170:T170" si="377">SUM(O171,O173,O175,O177,O179)</f>
        <v>25226828</v>
      </c>
      <c r="P170" s="46">
        <f t="shared" si="377"/>
        <v>0</v>
      </c>
      <c r="Q170" s="46">
        <f t="shared" si="377"/>
        <v>25226828</v>
      </c>
      <c r="R170" s="46">
        <f t="shared" si="377"/>
        <v>15434295.160000002</v>
      </c>
      <c r="S170" s="46">
        <f t="shared" si="377"/>
        <v>15341418.51</v>
      </c>
      <c r="T170" s="47">
        <f t="shared" si="377"/>
        <v>9792532.839999998</v>
      </c>
      <c r="V170" s="62">
        <f t="shared" ref="V170:AA170" si="378">SUM(V171,V173,V177,V179)</f>
        <v>4808741.7600000007</v>
      </c>
      <c r="W170" s="62">
        <f t="shared" si="378"/>
        <v>0</v>
      </c>
      <c r="X170" s="62">
        <f t="shared" si="378"/>
        <v>4808741.7600000007</v>
      </c>
      <c r="Y170" s="62">
        <f t="shared" si="378"/>
        <v>1716938.14</v>
      </c>
      <c r="Z170" s="62">
        <f t="shared" si="378"/>
        <v>1716938.14</v>
      </c>
      <c r="AA170" s="62">
        <f t="shared" si="378"/>
        <v>3091803.6200000006</v>
      </c>
      <c r="AC170" s="46">
        <f t="shared" ref="AC170:AH170" si="379">SUM(AC171,AC173,AC175,AC177,AC179)</f>
        <v>0</v>
      </c>
      <c r="AD170" s="46">
        <f t="shared" si="379"/>
        <v>0</v>
      </c>
      <c r="AE170" s="46">
        <f t="shared" si="379"/>
        <v>0</v>
      </c>
      <c r="AF170" s="46">
        <f t="shared" si="379"/>
        <v>0</v>
      </c>
      <c r="AG170" s="46">
        <f t="shared" si="379"/>
        <v>0</v>
      </c>
      <c r="AH170" s="46">
        <f t="shared" si="379"/>
        <v>0</v>
      </c>
      <c r="AJ170" s="46">
        <f t="shared" ref="AJ170:AO170" si="380">SUM(AJ171,AJ173,AJ175,AJ177,AJ179)</f>
        <v>0</v>
      </c>
      <c r="AK170" s="46">
        <f t="shared" si="380"/>
        <v>535158.81000000006</v>
      </c>
      <c r="AL170" s="46">
        <f t="shared" si="380"/>
        <v>535158.81000000006</v>
      </c>
      <c r="AM170" s="46">
        <f t="shared" si="380"/>
        <v>0</v>
      </c>
      <c r="AN170" s="46">
        <f t="shared" si="380"/>
        <v>0</v>
      </c>
      <c r="AO170" s="46">
        <f t="shared" si="380"/>
        <v>535158.81000000006</v>
      </c>
      <c r="AQ170" s="21">
        <f t="shared" si="361"/>
        <v>30035569.760000002</v>
      </c>
      <c r="AR170" s="21">
        <f t="shared" si="361"/>
        <v>535158.81000000006</v>
      </c>
      <c r="AS170" s="21">
        <f t="shared" si="361"/>
        <v>30570728.57</v>
      </c>
      <c r="AT170" s="21">
        <f t="shared" si="355"/>
        <v>17151233.300000001</v>
      </c>
      <c r="AU170" s="21">
        <f t="shared" si="355"/>
        <v>17058356.649999999</v>
      </c>
      <c r="AV170" s="21">
        <f t="shared" si="355"/>
        <v>13419495.27</v>
      </c>
      <c r="AW170" s="18"/>
      <c r="AX170" s="21">
        <f t="shared" si="312"/>
        <v>0</v>
      </c>
      <c r="AY170" s="21">
        <f t="shared" si="312"/>
        <v>0</v>
      </c>
      <c r="AZ170" s="21">
        <f t="shared" si="312"/>
        <v>0</v>
      </c>
      <c r="BA170" s="21">
        <f t="shared" si="312"/>
        <v>0</v>
      </c>
      <c r="BB170" s="21">
        <f t="shared" si="312"/>
        <v>0</v>
      </c>
      <c r="BC170" s="21">
        <f t="shared" si="312"/>
        <v>0</v>
      </c>
    </row>
    <row r="171" spans="1:55" x14ac:dyDescent="0.25">
      <c r="A171" s="41"/>
      <c r="B171" s="48"/>
      <c r="C171" s="49">
        <v>32200</v>
      </c>
      <c r="D171" s="50" t="s">
        <v>154</v>
      </c>
      <c r="E171" s="51"/>
      <c r="F171" s="52">
        <f t="shared" ref="F171:K171" si="381">SUM(F172)</f>
        <v>14111497</v>
      </c>
      <c r="G171" s="52">
        <f t="shared" si="381"/>
        <v>0</v>
      </c>
      <c r="H171" s="52">
        <f t="shared" si="381"/>
        <v>14111497</v>
      </c>
      <c r="I171" s="52">
        <f t="shared" si="381"/>
        <v>7978665.5300000003</v>
      </c>
      <c r="J171" s="52">
        <f t="shared" si="381"/>
        <v>7978665.5300000003</v>
      </c>
      <c r="K171" s="53">
        <f t="shared" si="381"/>
        <v>6132831.4699999997</v>
      </c>
      <c r="M171" s="53">
        <f t="shared" si="281"/>
        <v>0</v>
      </c>
      <c r="O171" s="52">
        <f t="shared" ref="O171:T171" si="382">SUM(O172)</f>
        <v>14081497</v>
      </c>
      <c r="P171" s="52">
        <f t="shared" si="382"/>
        <v>0</v>
      </c>
      <c r="Q171" s="52">
        <f t="shared" si="382"/>
        <v>14081497</v>
      </c>
      <c r="R171" s="52">
        <f t="shared" si="382"/>
        <v>7955365.5300000003</v>
      </c>
      <c r="S171" s="52">
        <f t="shared" si="382"/>
        <v>7955365.5300000003</v>
      </c>
      <c r="T171" s="53">
        <f t="shared" si="382"/>
        <v>6126131.4699999997</v>
      </c>
      <c r="V171" s="61">
        <f t="shared" ref="V171:AA171" si="383">SUM(V172)</f>
        <v>30000</v>
      </c>
      <c r="W171" s="61">
        <f t="shared" si="383"/>
        <v>0</v>
      </c>
      <c r="X171" s="61">
        <f t="shared" si="383"/>
        <v>30000</v>
      </c>
      <c r="Y171" s="61">
        <f t="shared" si="383"/>
        <v>23300</v>
      </c>
      <c r="Z171" s="61">
        <f t="shared" si="383"/>
        <v>23300</v>
      </c>
      <c r="AA171" s="61">
        <f t="shared" si="383"/>
        <v>6700</v>
      </c>
      <c r="AC171" s="52">
        <f t="shared" ref="AC171:AH171" si="384">SUM(AC172)</f>
        <v>0</v>
      </c>
      <c r="AD171" s="52">
        <f t="shared" si="384"/>
        <v>0</v>
      </c>
      <c r="AE171" s="52">
        <f t="shared" si="384"/>
        <v>0</v>
      </c>
      <c r="AF171" s="52">
        <f t="shared" si="384"/>
        <v>0</v>
      </c>
      <c r="AG171" s="52">
        <f t="shared" si="384"/>
        <v>0</v>
      </c>
      <c r="AH171" s="52">
        <f t="shared" si="384"/>
        <v>0</v>
      </c>
      <c r="AJ171" s="52">
        <f t="shared" ref="AJ171:AO171" si="385">SUM(AJ172)</f>
        <v>0</v>
      </c>
      <c r="AK171" s="52">
        <f t="shared" si="385"/>
        <v>0</v>
      </c>
      <c r="AL171" s="52">
        <f t="shared" si="385"/>
        <v>0</v>
      </c>
      <c r="AM171" s="52">
        <f t="shared" si="385"/>
        <v>0</v>
      </c>
      <c r="AN171" s="52">
        <f t="shared" si="385"/>
        <v>0</v>
      </c>
      <c r="AO171" s="52">
        <f t="shared" si="385"/>
        <v>0</v>
      </c>
      <c r="AQ171" s="21">
        <f t="shared" si="361"/>
        <v>14111497</v>
      </c>
      <c r="AR171" s="21">
        <f t="shared" si="361"/>
        <v>0</v>
      </c>
      <c r="AS171" s="21">
        <f t="shared" si="361"/>
        <v>14111497</v>
      </c>
      <c r="AT171" s="21">
        <f t="shared" si="355"/>
        <v>7978665.5300000003</v>
      </c>
      <c r="AU171" s="21">
        <f t="shared" si="355"/>
        <v>7978665.5300000003</v>
      </c>
      <c r="AV171" s="21">
        <f t="shared" si="355"/>
        <v>6132831.4699999997</v>
      </c>
      <c r="AW171" s="18"/>
      <c r="AX171" s="21">
        <f t="shared" si="312"/>
        <v>0</v>
      </c>
      <c r="AY171" s="21">
        <f t="shared" si="312"/>
        <v>0</v>
      </c>
      <c r="AZ171" s="21">
        <f t="shared" si="312"/>
        <v>0</v>
      </c>
      <c r="BA171" s="21">
        <f t="shared" si="312"/>
        <v>0</v>
      </c>
      <c r="BB171" s="21">
        <f t="shared" si="312"/>
        <v>0</v>
      </c>
      <c r="BC171" s="21">
        <f t="shared" si="312"/>
        <v>0</v>
      </c>
    </row>
    <row r="172" spans="1:55" x14ac:dyDescent="0.25">
      <c r="A172" s="41"/>
      <c r="B172" s="54"/>
      <c r="C172" s="48"/>
      <c r="D172" s="55">
        <v>32201</v>
      </c>
      <c r="E172" s="56" t="s">
        <v>155</v>
      </c>
      <c r="F172" s="19">
        <f>O172+V172+AC172+AJ172</f>
        <v>14111497</v>
      </c>
      <c r="G172" s="19">
        <v>0</v>
      </c>
      <c r="H172" s="19">
        <f>SUM(F172:G172)</f>
        <v>14111497</v>
      </c>
      <c r="I172" s="19">
        <f>R172+Y172+AF172+AM172</f>
        <v>7978665.5300000003</v>
      </c>
      <c r="J172" s="19">
        <f>S172+Z172+AG172+AN172</f>
        <v>7978665.5300000003</v>
      </c>
      <c r="K172" s="57">
        <f>H172-I172</f>
        <v>6132831.4699999997</v>
      </c>
      <c r="M172" s="57">
        <f t="shared" si="281"/>
        <v>0</v>
      </c>
      <c r="O172" s="19">
        <v>14081497</v>
      </c>
      <c r="P172" s="19"/>
      <c r="Q172" s="19">
        <f>O172+P172</f>
        <v>14081497</v>
      </c>
      <c r="R172" s="59">
        <v>7955365.5300000003</v>
      </c>
      <c r="S172" s="59">
        <v>7955365.5300000003</v>
      </c>
      <c r="T172" s="58">
        <f t="shared" si="352"/>
        <v>6126131.4699999997</v>
      </c>
      <c r="V172" s="60">
        <v>30000</v>
      </c>
      <c r="W172" s="60"/>
      <c r="X172" s="39">
        <f t="shared" si="353"/>
        <v>30000</v>
      </c>
      <c r="Y172" s="59">
        <v>23300</v>
      </c>
      <c r="Z172" s="59">
        <v>23300</v>
      </c>
      <c r="AA172" s="39">
        <f t="shared" si="354"/>
        <v>6700</v>
      </c>
      <c r="AC172" s="19"/>
      <c r="AD172" s="19"/>
      <c r="AE172" s="19">
        <f>SUM(AC172:AD172)</f>
        <v>0</v>
      </c>
      <c r="AF172" s="19"/>
      <c r="AG172" s="19"/>
      <c r="AH172" s="19">
        <f>AE172-AF172</f>
        <v>0</v>
      </c>
      <c r="AJ172" s="19"/>
      <c r="AK172" s="19"/>
      <c r="AL172" s="19">
        <f>SUM(AJ172:AK172)</f>
        <v>0</v>
      </c>
      <c r="AM172" s="19"/>
      <c r="AN172" s="19"/>
      <c r="AO172" s="19">
        <f>AL172-AM172</f>
        <v>0</v>
      </c>
      <c r="AQ172" s="21">
        <f t="shared" si="361"/>
        <v>14111497</v>
      </c>
      <c r="AR172" s="21">
        <f t="shared" si="361"/>
        <v>0</v>
      </c>
      <c r="AS172" s="21">
        <f t="shared" si="361"/>
        <v>14111497</v>
      </c>
      <c r="AT172" s="21">
        <f t="shared" si="355"/>
        <v>7978665.5300000003</v>
      </c>
      <c r="AU172" s="21">
        <f t="shared" si="355"/>
        <v>7978665.5300000003</v>
      </c>
      <c r="AV172" s="21">
        <f t="shared" si="355"/>
        <v>6132831.4699999997</v>
      </c>
      <c r="AW172" s="18"/>
      <c r="AX172" s="21">
        <f t="shared" si="312"/>
        <v>0</v>
      </c>
      <c r="AY172" s="21">
        <f t="shared" si="312"/>
        <v>0</v>
      </c>
      <c r="AZ172" s="21">
        <f t="shared" si="312"/>
        <v>0</v>
      </c>
      <c r="BA172" s="21">
        <f t="shared" si="312"/>
        <v>0</v>
      </c>
      <c r="BB172" s="21">
        <f t="shared" si="312"/>
        <v>0</v>
      </c>
      <c r="BC172" s="21">
        <f t="shared" si="312"/>
        <v>0</v>
      </c>
    </row>
    <row r="173" spans="1:55" x14ac:dyDescent="0.25">
      <c r="A173" s="41"/>
      <c r="B173" s="48"/>
      <c r="C173" s="49">
        <v>32300</v>
      </c>
      <c r="D173" s="50" t="s">
        <v>156</v>
      </c>
      <c r="E173" s="51"/>
      <c r="F173" s="52">
        <f t="shared" ref="F173:K173" si="386">SUM(F174)</f>
        <v>9479653.3599999994</v>
      </c>
      <c r="G173" s="52">
        <f t="shared" si="386"/>
        <v>0</v>
      </c>
      <c r="H173" s="52">
        <f t="shared" si="386"/>
        <v>9479653.3599999994</v>
      </c>
      <c r="I173" s="52">
        <f t="shared" si="386"/>
        <v>5053543.08</v>
      </c>
      <c r="J173" s="52">
        <f t="shared" si="386"/>
        <v>4995113.6499999994</v>
      </c>
      <c r="K173" s="53">
        <f t="shared" si="386"/>
        <v>4426110.2799999993</v>
      </c>
      <c r="M173" s="53">
        <f t="shared" si="281"/>
        <v>58429.430000000633</v>
      </c>
      <c r="O173" s="52">
        <f t="shared" ref="O173:T173" si="387">SUM(O174)</f>
        <v>4839907</v>
      </c>
      <c r="P173" s="52">
        <f t="shared" si="387"/>
        <v>0</v>
      </c>
      <c r="Q173" s="52">
        <f t="shared" si="387"/>
        <v>4839907</v>
      </c>
      <c r="R173" s="52">
        <f t="shared" si="387"/>
        <v>3377536.94</v>
      </c>
      <c r="S173" s="52">
        <f t="shared" si="387"/>
        <v>3319107.51</v>
      </c>
      <c r="T173" s="53">
        <f t="shared" si="387"/>
        <v>1462370.06</v>
      </c>
      <c r="V173" s="61">
        <f t="shared" ref="V173:AA173" si="388">SUM(V174)</f>
        <v>4639746.3600000003</v>
      </c>
      <c r="W173" s="61">
        <f t="shared" si="388"/>
        <v>0</v>
      </c>
      <c r="X173" s="61">
        <f t="shared" si="388"/>
        <v>4639746.3600000003</v>
      </c>
      <c r="Y173" s="61">
        <f t="shared" si="388"/>
        <v>1676006.14</v>
      </c>
      <c r="Z173" s="61">
        <f t="shared" si="388"/>
        <v>1676006.14</v>
      </c>
      <c r="AA173" s="61">
        <f t="shared" si="388"/>
        <v>2963740.2200000007</v>
      </c>
      <c r="AC173" s="52">
        <f t="shared" ref="AC173:AH173" si="389">SUM(AC174)</f>
        <v>0</v>
      </c>
      <c r="AD173" s="52">
        <f t="shared" si="389"/>
        <v>0</v>
      </c>
      <c r="AE173" s="52">
        <f t="shared" si="389"/>
        <v>0</v>
      </c>
      <c r="AF173" s="52">
        <f t="shared" si="389"/>
        <v>0</v>
      </c>
      <c r="AG173" s="52">
        <f t="shared" si="389"/>
        <v>0</v>
      </c>
      <c r="AH173" s="52">
        <f t="shared" si="389"/>
        <v>0</v>
      </c>
      <c r="AJ173" s="52">
        <f t="shared" ref="AJ173:AO173" si="390">SUM(AJ174)</f>
        <v>0</v>
      </c>
      <c r="AK173" s="52">
        <f t="shared" si="390"/>
        <v>0</v>
      </c>
      <c r="AL173" s="52">
        <f t="shared" si="390"/>
        <v>0</v>
      </c>
      <c r="AM173" s="52">
        <f t="shared" si="390"/>
        <v>0</v>
      </c>
      <c r="AN173" s="52">
        <f t="shared" si="390"/>
        <v>0</v>
      </c>
      <c r="AO173" s="52">
        <f t="shared" si="390"/>
        <v>0</v>
      </c>
      <c r="AQ173" s="21">
        <f t="shared" si="361"/>
        <v>9479653.3599999994</v>
      </c>
      <c r="AR173" s="21">
        <f t="shared" si="361"/>
        <v>0</v>
      </c>
      <c r="AS173" s="21">
        <f t="shared" si="361"/>
        <v>9479653.3599999994</v>
      </c>
      <c r="AT173" s="21">
        <f t="shared" si="355"/>
        <v>5053543.08</v>
      </c>
      <c r="AU173" s="21">
        <f t="shared" si="355"/>
        <v>4995113.6499999994</v>
      </c>
      <c r="AV173" s="21">
        <f t="shared" si="355"/>
        <v>4426110.2800000012</v>
      </c>
      <c r="AW173" s="18"/>
      <c r="AX173" s="21">
        <f t="shared" si="312"/>
        <v>0</v>
      </c>
      <c r="AY173" s="21">
        <f t="shared" si="312"/>
        <v>0</v>
      </c>
      <c r="AZ173" s="21">
        <f t="shared" si="312"/>
        <v>0</v>
      </c>
      <c r="BA173" s="21">
        <f t="shared" si="312"/>
        <v>0</v>
      </c>
      <c r="BB173" s="21">
        <f t="shared" si="312"/>
        <v>0</v>
      </c>
      <c r="BC173" s="21">
        <f t="shared" si="312"/>
        <v>0</v>
      </c>
    </row>
    <row r="174" spans="1:55" ht="45" x14ac:dyDescent="0.25">
      <c r="A174" s="41"/>
      <c r="B174" s="54"/>
      <c r="C174" s="48"/>
      <c r="D174" s="55">
        <v>32301</v>
      </c>
      <c r="E174" s="56" t="s">
        <v>157</v>
      </c>
      <c r="F174" s="19">
        <f>O174+V174+AC174+AJ174</f>
        <v>9479653.3599999994</v>
      </c>
      <c r="G174" s="19">
        <v>0</v>
      </c>
      <c r="H174" s="19">
        <f>SUM(F174:G174)</f>
        <v>9479653.3599999994</v>
      </c>
      <c r="I174" s="19">
        <f>R174+Y174+AF174+AM174</f>
        <v>5053543.08</v>
      </c>
      <c r="J174" s="19">
        <f>S174+Z174+AG174+AN174</f>
        <v>4995113.6499999994</v>
      </c>
      <c r="K174" s="57">
        <f>H174-I174</f>
        <v>4426110.2799999993</v>
      </c>
      <c r="M174" s="57">
        <f t="shared" si="281"/>
        <v>58429.430000000633</v>
      </c>
      <c r="O174" s="19">
        <v>4839907</v>
      </c>
      <c r="P174" s="19"/>
      <c r="Q174" s="19">
        <f>O174+P174</f>
        <v>4839907</v>
      </c>
      <c r="R174" s="59">
        <v>3377536.94</v>
      </c>
      <c r="S174" s="59">
        <v>3319107.51</v>
      </c>
      <c r="T174" s="58">
        <f t="shared" si="352"/>
        <v>1462370.06</v>
      </c>
      <c r="V174" s="60">
        <v>4639746.3600000003</v>
      </c>
      <c r="W174" s="60"/>
      <c r="X174" s="39">
        <f t="shared" si="353"/>
        <v>4639746.3600000003</v>
      </c>
      <c r="Y174" s="59">
        <v>1676006.14</v>
      </c>
      <c r="Z174" s="59">
        <v>1676006.14</v>
      </c>
      <c r="AA174" s="39">
        <f t="shared" si="354"/>
        <v>2963740.2200000007</v>
      </c>
      <c r="AC174" s="19"/>
      <c r="AD174" s="19"/>
      <c r="AE174" s="19">
        <f>SUM(AC174:AD174)</f>
        <v>0</v>
      </c>
      <c r="AF174" s="19"/>
      <c r="AG174" s="19"/>
      <c r="AH174" s="19">
        <f>AE174-AF174</f>
        <v>0</v>
      </c>
      <c r="AJ174" s="19"/>
      <c r="AK174" s="19"/>
      <c r="AL174" s="19">
        <f>SUM(AJ174:AK174)</f>
        <v>0</v>
      </c>
      <c r="AM174" s="19"/>
      <c r="AN174" s="19"/>
      <c r="AO174" s="19">
        <f>AL174-AM174</f>
        <v>0</v>
      </c>
      <c r="AQ174" s="21">
        <f t="shared" si="361"/>
        <v>9479653.3599999994</v>
      </c>
      <c r="AR174" s="21">
        <f t="shared" si="361"/>
        <v>0</v>
      </c>
      <c r="AS174" s="21">
        <f t="shared" si="361"/>
        <v>9479653.3599999994</v>
      </c>
      <c r="AT174" s="21">
        <f t="shared" si="355"/>
        <v>5053543.08</v>
      </c>
      <c r="AU174" s="21">
        <f t="shared" si="355"/>
        <v>4995113.6499999994</v>
      </c>
      <c r="AV174" s="21">
        <f t="shared" si="355"/>
        <v>4426110.2800000012</v>
      </c>
      <c r="AW174" s="18"/>
      <c r="AX174" s="21">
        <f t="shared" si="312"/>
        <v>0</v>
      </c>
      <c r="AY174" s="21">
        <f t="shared" si="312"/>
        <v>0</v>
      </c>
      <c r="AZ174" s="21">
        <f t="shared" si="312"/>
        <v>0</v>
      </c>
      <c r="BA174" s="21">
        <f t="shared" si="312"/>
        <v>0</v>
      </c>
      <c r="BB174" s="21">
        <f t="shared" si="312"/>
        <v>0</v>
      </c>
      <c r="BC174" s="21">
        <f t="shared" si="312"/>
        <v>0</v>
      </c>
    </row>
    <row r="175" spans="1:55" x14ac:dyDescent="0.25">
      <c r="A175" s="41"/>
      <c r="B175" s="48"/>
      <c r="C175" s="49">
        <v>32600</v>
      </c>
      <c r="D175" s="50" t="s">
        <v>158</v>
      </c>
      <c r="E175" s="51"/>
      <c r="F175" s="52">
        <f t="shared" ref="F175:K175" si="391">SUM(F176)</f>
        <v>0</v>
      </c>
      <c r="G175" s="52">
        <f t="shared" si="391"/>
        <v>0</v>
      </c>
      <c r="H175" s="52">
        <f t="shared" si="391"/>
        <v>0</v>
      </c>
      <c r="I175" s="52">
        <f t="shared" si="391"/>
        <v>0</v>
      </c>
      <c r="J175" s="52">
        <f t="shared" si="391"/>
        <v>0</v>
      </c>
      <c r="K175" s="53">
        <f t="shared" si="391"/>
        <v>0</v>
      </c>
      <c r="M175" s="53">
        <f t="shared" si="281"/>
        <v>0</v>
      </c>
      <c r="O175" s="52">
        <f t="shared" ref="O175:T175" si="392">SUM(O176)</f>
        <v>0</v>
      </c>
      <c r="P175" s="52">
        <f t="shared" si="392"/>
        <v>0</v>
      </c>
      <c r="Q175" s="52">
        <f t="shared" si="392"/>
        <v>0</v>
      </c>
      <c r="R175" s="52">
        <f t="shared" si="392"/>
        <v>0</v>
      </c>
      <c r="S175" s="52">
        <f t="shared" si="392"/>
        <v>0</v>
      </c>
      <c r="T175" s="53">
        <f t="shared" si="392"/>
        <v>0</v>
      </c>
      <c r="V175" s="60"/>
      <c r="W175" s="60"/>
      <c r="X175" s="39"/>
      <c r="Y175" s="60"/>
      <c r="Z175" s="60"/>
      <c r="AA175" s="39"/>
      <c r="AC175" s="52">
        <f t="shared" ref="AC175:AH175" si="393">SUM(AC176)</f>
        <v>0</v>
      </c>
      <c r="AD175" s="52">
        <f t="shared" si="393"/>
        <v>0</v>
      </c>
      <c r="AE175" s="52">
        <f t="shared" si="393"/>
        <v>0</v>
      </c>
      <c r="AF175" s="52">
        <f t="shared" si="393"/>
        <v>0</v>
      </c>
      <c r="AG175" s="52">
        <f t="shared" si="393"/>
        <v>0</v>
      </c>
      <c r="AH175" s="52">
        <f t="shared" si="393"/>
        <v>0</v>
      </c>
      <c r="AJ175" s="52">
        <f t="shared" ref="AJ175:AO175" si="394">SUM(AJ176)</f>
        <v>0</v>
      </c>
      <c r="AK175" s="52">
        <f t="shared" si="394"/>
        <v>0</v>
      </c>
      <c r="AL175" s="52">
        <f t="shared" si="394"/>
        <v>0</v>
      </c>
      <c r="AM175" s="52">
        <f t="shared" si="394"/>
        <v>0</v>
      </c>
      <c r="AN175" s="52">
        <f t="shared" si="394"/>
        <v>0</v>
      </c>
      <c r="AO175" s="52">
        <f t="shared" si="394"/>
        <v>0</v>
      </c>
      <c r="AQ175" s="21">
        <f t="shared" si="361"/>
        <v>0</v>
      </c>
      <c r="AR175" s="21">
        <f t="shared" si="361"/>
        <v>0</v>
      </c>
      <c r="AS175" s="21">
        <f t="shared" si="361"/>
        <v>0</v>
      </c>
      <c r="AT175" s="21">
        <f t="shared" si="355"/>
        <v>0</v>
      </c>
      <c r="AU175" s="21">
        <f t="shared" si="355"/>
        <v>0</v>
      </c>
      <c r="AV175" s="21">
        <f t="shared" si="355"/>
        <v>0</v>
      </c>
      <c r="AW175" s="18"/>
      <c r="AX175" s="21">
        <f t="shared" si="312"/>
        <v>0</v>
      </c>
      <c r="AY175" s="21">
        <f t="shared" si="312"/>
        <v>0</v>
      </c>
      <c r="AZ175" s="21">
        <f t="shared" si="312"/>
        <v>0</v>
      </c>
      <c r="BA175" s="21">
        <f t="shared" si="312"/>
        <v>0</v>
      </c>
      <c r="BB175" s="21">
        <f t="shared" si="312"/>
        <v>0</v>
      </c>
      <c r="BC175" s="21">
        <f t="shared" si="312"/>
        <v>0</v>
      </c>
    </row>
    <row r="176" spans="1:55" ht="30" x14ac:dyDescent="0.25">
      <c r="A176" s="41"/>
      <c r="B176" s="54"/>
      <c r="C176" s="48"/>
      <c r="D176" s="72">
        <v>32601</v>
      </c>
      <c r="E176" s="73" t="s">
        <v>159</v>
      </c>
      <c r="F176" s="19">
        <f>O176+V176+AC176+AJ176</f>
        <v>0</v>
      </c>
      <c r="G176" s="19">
        <v>0</v>
      </c>
      <c r="H176" s="19">
        <f>SUM(F176:G176)</f>
        <v>0</v>
      </c>
      <c r="I176" s="19">
        <f>R176+Y176+AF176+AM176</f>
        <v>0</v>
      </c>
      <c r="J176" s="19">
        <f>S176+Z176+AG176+AN176</f>
        <v>0</v>
      </c>
      <c r="K176" s="57">
        <f>H176-I176</f>
        <v>0</v>
      </c>
      <c r="M176" s="57">
        <f t="shared" si="281"/>
        <v>0</v>
      </c>
      <c r="O176" s="19"/>
      <c r="P176" s="19"/>
      <c r="Q176" s="19">
        <f>O176+P176</f>
        <v>0</v>
      </c>
      <c r="R176" s="19"/>
      <c r="S176" s="19"/>
      <c r="T176" s="58">
        <f t="shared" si="352"/>
        <v>0</v>
      </c>
      <c r="V176" s="60"/>
      <c r="W176" s="60"/>
      <c r="X176" s="39"/>
      <c r="Y176" s="60"/>
      <c r="Z176" s="60"/>
      <c r="AA176" s="39"/>
      <c r="AC176" s="19"/>
      <c r="AD176" s="19"/>
      <c r="AE176" s="19">
        <f>SUM(AC176:AD176)</f>
        <v>0</v>
      </c>
      <c r="AF176" s="19"/>
      <c r="AG176" s="19"/>
      <c r="AH176" s="19">
        <f>AE176-AF176</f>
        <v>0</v>
      </c>
      <c r="AJ176" s="19"/>
      <c r="AK176" s="19"/>
      <c r="AL176" s="19">
        <f>SUM(AJ176:AK176)</f>
        <v>0</v>
      </c>
      <c r="AM176" s="19"/>
      <c r="AN176" s="19"/>
      <c r="AO176" s="19">
        <f>AL176-AM176</f>
        <v>0</v>
      </c>
      <c r="AQ176" s="21">
        <f t="shared" si="361"/>
        <v>0</v>
      </c>
      <c r="AR176" s="21">
        <f t="shared" si="361"/>
        <v>0</v>
      </c>
      <c r="AS176" s="21">
        <f t="shared" si="361"/>
        <v>0</v>
      </c>
      <c r="AT176" s="21">
        <f t="shared" si="355"/>
        <v>0</v>
      </c>
      <c r="AU176" s="21">
        <f t="shared" si="355"/>
        <v>0</v>
      </c>
      <c r="AV176" s="21">
        <f t="shared" si="355"/>
        <v>0</v>
      </c>
      <c r="AW176" s="18"/>
      <c r="AX176" s="21">
        <f t="shared" si="312"/>
        <v>0</v>
      </c>
      <c r="AY176" s="21">
        <f t="shared" si="312"/>
        <v>0</v>
      </c>
      <c r="AZ176" s="21">
        <f t="shared" si="312"/>
        <v>0</v>
      </c>
      <c r="BA176" s="21">
        <f t="shared" si="312"/>
        <v>0</v>
      </c>
      <c r="BB176" s="21">
        <f t="shared" si="312"/>
        <v>0</v>
      </c>
      <c r="BC176" s="21">
        <f t="shared" si="312"/>
        <v>0</v>
      </c>
    </row>
    <row r="177" spans="1:55" x14ac:dyDescent="0.25">
      <c r="A177" s="41"/>
      <c r="B177" s="48"/>
      <c r="C177" s="49">
        <v>32700</v>
      </c>
      <c r="D177" s="50" t="s">
        <v>160</v>
      </c>
      <c r="E177" s="51"/>
      <c r="F177" s="52">
        <f t="shared" ref="F177:K177" si="395">SUM(F178)</f>
        <v>6285180.4000000004</v>
      </c>
      <c r="G177" s="52">
        <f t="shared" si="395"/>
        <v>535158.81000000006</v>
      </c>
      <c r="H177" s="52">
        <f t="shared" si="395"/>
        <v>6820339.2100000009</v>
      </c>
      <c r="I177" s="52">
        <f t="shared" si="395"/>
        <v>3994517.47</v>
      </c>
      <c r="J177" s="52">
        <f t="shared" si="395"/>
        <v>3994517.47</v>
      </c>
      <c r="K177" s="53">
        <f t="shared" si="395"/>
        <v>2825821.7400000007</v>
      </c>
      <c r="M177" s="53">
        <f t="shared" si="281"/>
        <v>0</v>
      </c>
      <c r="O177" s="52">
        <f t="shared" ref="O177:T177" si="396">SUM(O178)</f>
        <v>6146185</v>
      </c>
      <c r="P177" s="52">
        <f t="shared" si="396"/>
        <v>0</v>
      </c>
      <c r="Q177" s="52">
        <f t="shared" si="396"/>
        <v>6146185</v>
      </c>
      <c r="R177" s="52">
        <f t="shared" si="396"/>
        <v>3976885.47</v>
      </c>
      <c r="S177" s="52">
        <f t="shared" si="396"/>
        <v>3976885.47</v>
      </c>
      <c r="T177" s="53">
        <f t="shared" si="396"/>
        <v>2169299.5299999998</v>
      </c>
      <c r="V177" s="61">
        <f t="shared" ref="V177:AA177" si="397">SUM(V178)</f>
        <v>138995.4</v>
      </c>
      <c r="W177" s="61">
        <f t="shared" si="397"/>
        <v>0</v>
      </c>
      <c r="X177" s="61">
        <f t="shared" si="397"/>
        <v>138995.4</v>
      </c>
      <c r="Y177" s="61">
        <f t="shared" si="397"/>
        <v>17632</v>
      </c>
      <c r="Z177" s="61">
        <f t="shared" si="397"/>
        <v>17632</v>
      </c>
      <c r="AA177" s="61">
        <f t="shared" si="397"/>
        <v>121363.4</v>
      </c>
      <c r="AC177" s="52">
        <f t="shared" ref="AC177:AH177" si="398">SUM(AC178)</f>
        <v>0</v>
      </c>
      <c r="AD177" s="52">
        <f t="shared" si="398"/>
        <v>0</v>
      </c>
      <c r="AE177" s="52">
        <f t="shared" si="398"/>
        <v>0</v>
      </c>
      <c r="AF177" s="52">
        <f t="shared" si="398"/>
        <v>0</v>
      </c>
      <c r="AG177" s="52">
        <f t="shared" si="398"/>
        <v>0</v>
      </c>
      <c r="AH177" s="52">
        <f t="shared" si="398"/>
        <v>0</v>
      </c>
      <c r="AJ177" s="52">
        <f t="shared" ref="AJ177:AO177" si="399">SUM(AJ178)</f>
        <v>0</v>
      </c>
      <c r="AK177" s="52">
        <f t="shared" si="399"/>
        <v>535158.81000000006</v>
      </c>
      <c r="AL177" s="52">
        <f t="shared" si="399"/>
        <v>535158.81000000006</v>
      </c>
      <c r="AM177" s="52">
        <f t="shared" si="399"/>
        <v>0</v>
      </c>
      <c r="AN177" s="52">
        <f t="shared" si="399"/>
        <v>0</v>
      </c>
      <c r="AO177" s="52">
        <f t="shared" si="399"/>
        <v>535158.81000000006</v>
      </c>
      <c r="AQ177" s="21">
        <f t="shared" si="361"/>
        <v>6285180.4000000004</v>
      </c>
      <c r="AR177" s="21">
        <f t="shared" si="361"/>
        <v>535158.81000000006</v>
      </c>
      <c r="AS177" s="21">
        <f t="shared" si="361"/>
        <v>6820339.2100000009</v>
      </c>
      <c r="AT177" s="21">
        <f t="shared" si="355"/>
        <v>3994517.47</v>
      </c>
      <c r="AU177" s="21">
        <f t="shared" si="355"/>
        <v>3994517.47</v>
      </c>
      <c r="AV177" s="21">
        <f t="shared" si="355"/>
        <v>2825821.7399999998</v>
      </c>
      <c r="AW177" s="18"/>
      <c r="AX177" s="21">
        <f t="shared" si="312"/>
        <v>0</v>
      </c>
      <c r="AY177" s="21">
        <f t="shared" si="312"/>
        <v>0</v>
      </c>
      <c r="AZ177" s="21">
        <f t="shared" si="312"/>
        <v>0</v>
      </c>
      <c r="BA177" s="21">
        <f t="shared" si="312"/>
        <v>0</v>
      </c>
      <c r="BB177" s="21">
        <f t="shared" si="312"/>
        <v>0</v>
      </c>
      <c r="BC177" s="21">
        <f t="shared" si="312"/>
        <v>0</v>
      </c>
    </row>
    <row r="178" spans="1:55" x14ac:dyDescent="0.25">
      <c r="A178" s="41"/>
      <c r="B178" s="54"/>
      <c r="C178" s="48"/>
      <c r="D178" s="55">
        <v>32701</v>
      </c>
      <c r="E178" s="56" t="s">
        <v>160</v>
      </c>
      <c r="F178" s="19">
        <f>O178+V178+AC178+AJ178</f>
        <v>6285180.4000000004</v>
      </c>
      <c r="G178" s="19">
        <v>535158.81000000006</v>
      </c>
      <c r="H178" s="19">
        <f>SUM(F178:G178)</f>
        <v>6820339.2100000009</v>
      </c>
      <c r="I178" s="19">
        <f>R178+Y178+AF178+AM178</f>
        <v>3994517.47</v>
      </c>
      <c r="J178" s="19">
        <f>S178+Z178+AG178+AN178</f>
        <v>3994517.47</v>
      </c>
      <c r="K178" s="57">
        <f>H178-I178</f>
        <v>2825821.7400000007</v>
      </c>
      <c r="M178" s="57">
        <f t="shared" si="281"/>
        <v>0</v>
      </c>
      <c r="O178" s="19">
        <v>6146185</v>
      </c>
      <c r="P178" s="19"/>
      <c r="Q178" s="19">
        <f>O178+P178</f>
        <v>6146185</v>
      </c>
      <c r="R178" s="59">
        <v>3976885.47</v>
      </c>
      <c r="S178" s="59">
        <v>3976885.47</v>
      </c>
      <c r="T178" s="58">
        <f t="shared" si="352"/>
        <v>2169299.5299999998</v>
      </c>
      <c r="V178" s="60">
        <v>138995.4</v>
      </c>
      <c r="W178" s="60"/>
      <c r="X178" s="39">
        <f t="shared" si="353"/>
        <v>138995.4</v>
      </c>
      <c r="Y178" s="59">
        <v>17632</v>
      </c>
      <c r="Z178" s="59">
        <v>17632</v>
      </c>
      <c r="AA178" s="39">
        <f t="shared" si="354"/>
        <v>121363.4</v>
      </c>
      <c r="AC178" s="19"/>
      <c r="AD178" s="19"/>
      <c r="AE178" s="19">
        <f>SUM(AC178:AD178)</f>
        <v>0</v>
      </c>
      <c r="AF178" s="19"/>
      <c r="AG178" s="19"/>
      <c r="AH178" s="19">
        <f>AE178-AF178</f>
        <v>0</v>
      </c>
      <c r="AJ178" s="19"/>
      <c r="AK178" s="19">
        <v>535158.81000000006</v>
      </c>
      <c r="AL178" s="19">
        <f>SUM(AJ178:AK178)</f>
        <v>535158.81000000006</v>
      </c>
      <c r="AM178" s="19"/>
      <c r="AN178" s="19"/>
      <c r="AO178" s="19">
        <f>AL178-AM178</f>
        <v>535158.81000000006</v>
      </c>
      <c r="AQ178" s="21">
        <f t="shared" si="361"/>
        <v>6285180.4000000004</v>
      </c>
      <c r="AR178" s="21">
        <f t="shared" si="361"/>
        <v>535158.81000000006</v>
      </c>
      <c r="AS178" s="21">
        <f t="shared" si="361"/>
        <v>6820339.2100000009</v>
      </c>
      <c r="AT178" s="21">
        <f t="shared" si="355"/>
        <v>3994517.47</v>
      </c>
      <c r="AU178" s="21">
        <f t="shared" si="355"/>
        <v>3994517.47</v>
      </c>
      <c r="AV178" s="21">
        <f t="shared" si="355"/>
        <v>2825821.7399999998</v>
      </c>
      <c r="AW178" s="18"/>
      <c r="AX178" s="21">
        <f t="shared" si="312"/>
        <v>0</v>
      </c>
      <c r="AY178" s="21">
        <f t="shared" si="312"/>
        <v>0</v>
      </c>
      <c r="AZ178" s="21">
        <f t="shared" si="312"/>
        <v>0</v>
      </c>
      <c r="BA178" s="21">
        <f t="shared" si="312"/>
        <v>0</v>
      </c>
      <c r="BB178" s="21">
        <f t="shared" si="312"/>
        <v>0</v>
      </c>
      <c r="BC178" s="21">
        <f t="shared" si="312"/>
        <v>0</v>
      </c>
    </row>
    <row r="179" spans="1:55" x14ac:dyDescent="0.25">
      <c r="A179" s="41"/>
      <c r="B179" s="48"/>
      <c r="C179" s="49">
        <v>32900</v>
      </c>
      <c r="D179" s="50" t="s">
        <v>161</v>
      </c>
      <c r="E179" s="51"/>
      <c r="F179" s="52">
        <f t="shared" ref="F179:K179" si="400">SUM(F180)</f>
        <v>159239</v>
      </c>
      <c r="G179" s="52">
        <f t="shared" si="400"/>
        <v>0</v>
      </c>
      <c r="H179" s="52">
        <f t="shared" si="400"/>
        <v>159239</v>
      </c>
      <c r="I179" s="52">
        <f t="shared" si="400"/>
        <v>124507.22</v>
      </c>
      <c r="J179" s="52">
        <f t="shared" si="400"/>
        <v>90060</v>
      </c>
      <c r="K179" s="53">
        <f t="shared" si="400"/>
        <v>34731.78</v>
      </c>
      <c r="M179" s="53">
        <f t="shared" si="281"/>
        <v>34447.22</v>
      </c>
      <c r="O179" s="52">
        <f t="shared" ref="O179:T179" si="401">SUM(O180)</f>
        <v>159239</v>
      </c>
      <c r="P179" s="52">
        <f t="shared" si="401"/>
        <v>0</v>
      </c>
      <c r="Q179" s="52">
        <f t="shared" si="401"/>
        <v>159239</v>
      </c>
      <c r="R179" s="52">
        <f t="shared" si="401"/>
        <v>124507.22</v>
      </c>
      <c r="S179" s="52">
        <f t="shared" si="401"/>
        <v>90060</v>
      </c>
      <c r="T179" s="53">
        <f t="shared" si="401"/>
        <v>34731.78</v>
      </c>
      <c r="V179" s="61">
        <f t="shared" ref="V179:AA179" si="402">SUM(V180)</f>
        <v>0</v>
      </c>
      <c r="W179" s="61">
        <f t="shared" si="402"/>
        <v>0</v>
      </c>
      <c r="X179" s="61">
        <f t="shared" si="402"/>
        <v>0</v>
      </c>
      <c r="Y179" s="61">
        <f t="shared" si="402"/>
        <v>0</v>
      </c>
      <c r="Z179" s="61">
        <f t="shared" si="402"/>
        <v>0</v>
      </c>
      <c r="AA179" s="61">
        <f t="shared" si="402"/>
        <v>0</v>
      </c>
      <c r="AC179" s="52">
        <f t="shared" ref="AC179:AH179" si="403">SUM(AC180)</f>
        <v>0</v>
      </c>
      <c r="AD179" s="52">
        <f t="shared" si="403"/>
        <v>0</v>
      </c>
      <c r="AE179" s="52">
        <f t="shared" si="403"/>
        <v>0</v>
      </c>
      <c r="AF179" s="52">
        <f t="shared" si="403"/>
        <v>0</v>
      </c>
      <c r="AG179" s="52">
        <f t="shared" si="403"/>
        <v>0</v>
      </c>
      <c r="AH179" s="52">
        <f t="shared" si="403"/>
        <v>0</v>
      </c>
      <c r="AJ179" s="52">
        <f t="shared" ref="AJ179:AO179" si="404">SUM(AJ180)</f>
        <v>0</v>
      </c>
      <c r="AK179" s="52">
        <f t="shared" si="404"/>
        <v>0</v>
      </c>
      <c r="AL179" s="52">
        <f t="shared" si="404"/>
        <v>0</v>
      </c>
      <c r="AM179" s="52">
        <f t="shared" si="404"/>
        <v>0</v>
      </c>
      <c r="AN179" s="52">
        <f t="shared" si="404"/>
        <v>0</v>
      </c>
      <c r="AO179" s="52">
        <f t="shared" si="404"/>
        <v>0</v>
      </c>
      <c r="AQ179" s="21">
        <f t="shared" si="361"/>
        <v>159239</v>
      </c>
      <c r="AR179" s="21">
        <f t="shared" si="361"/>
        <v>0</v>
      </c>
      <c r="AS179" s="21">
        <f t="shared" si="361"/>
        <v>159239</v>
      </c>
      <c r="AT179" s="21">
        <f t="shared" si="355"/>
        <v>124507.22</v>
      </c>
      <c r="AU179" s="21">
        <f t="shared" si="355"/>
        <v>90060</v>
      </c>
      <c r="AV179" s="21">
        <f t="shared" si="355"/>
        <v>34731.78</v>
      </c>
      <c r="AW179" s="18"/>
      <c r="AX179" s="21">
        <f t="shared" si="312"/>
        <v>0</v>
      </c>
      <c r="AY179" s="21">
        <f t="shared" si="312"/>
        <v>0</v>
      </c>
      <c r="AZ179" s="21">
        <f t="shared" si="312"/>
        <v>0</v>
      </c>
      <c r="BA179" s="21">
        <f t="shared" si="312"/>
        <v>0</v>
      </c>
      <c r="BB179" s="21">
        <f t="shared" si="312"/>
        <v>0</v>
      </c>
      <c r="BC179" s="21">
        <f t="shared" si="312"/>
        <v>0</v>
      </c>
    </row>
    <row r="180" spans="1:55" x14ac:dyDescent="0.25">
      <c r="A180" s="41"/>
      <c r="B180" s="54"/>
      <c r="C180" s="48"/>
      <c r="D180" s="55">
        <v>32901</v>
      </c>
      <c r="E180" s="56" t="s">
        <v>161</v>
      </c>
      <c r="F180" s="19">
        <f>O180+V180+AC180+AJ180</f>
        <v>159239</v>
      </c>
      <c r="G180" s="19">
        <v>0</v>
      </c>
      <c r="H180" s="19">
        <f>SUM(F180:G180)</f>
        <v>159239</v>
      </c>
      <c r="I180" s="19">
        <f>R180+Y180+AF180+AM180</f>
        <v>124507.22</v>
      </c>
      <c r="J180" s="19">
        <f>S180+Z180+AG180+AN180</f>
        <v>90060</v>
      </c>
      <c r="K180" s="57">
        <f>H180-I180</f>
        <v>34731.78</v>
      </c>
      <c r="M180" s="57">
        <f t="shared" si="281"/>
        <v>34447.22</v>
      </c>
      <c r="O180" s="19">
        <v>159239</v>
      </c>
      <c r="P180" s="19"/>
      <c r="Q180" s="19">
        <f>O180+P180</f>
        <v>159239</v>
      </c>
      <c r="R180" s="59">
        <v>124507.22</v>
      </c>
      <c r="S180" s="59">
        <v>90060</v>
      </c>
      <c r="T180" s="58">
        <f t="shared" si="352"/>
        <v>34731.78</v>
      </c>
      <c r="V180" s="60"/>
      <c r="W180" s="60"/>
      <c r="X180" s="39">
        <f t="shared" si="353"/>
        <v>0</v>
      </c>
      <c r="Y180" s="60"/>
      <c r="Z180" s="60"/>
      <c r="AA180" s="39">
        <f t="shared" si="354"/>
        <v>0</v>
      </c>
      <c r="AC180" s="19"/>
      <c r="AD180" s="19"/>
      <c r="AE180" s="19">
        <f>SUM(AC180:AD180)</f>
        <v>0</v>
      </c>
      <c r="AF180" s="19"/>
      <c r="AG180" s="19"/>
      <c r="AH180" s="19">
        <f>AE180-AF180</f>
        <v>0</v>
      </c>
      <c r="AJ180" s="19"/>
      <c r="AK180" s="19"/>
      <c r="AL180" s="19">
        <f>SUM(AJ180:AK180)</f>
        <v>0</v>
      </c>
      <c r="AM180" s="19"/>
      <c r="AN180" s="19"/>
      <c r="AO180" s="19">
        <f>AL180-AM180</f>
        <v>0</v>
      </c>
      <c r="AQ180" s="21">
        <f t="shared" si="361"/>
        <v>159239</v>
      </c>
      <c r="AR180" s="21">
        <f t="shared" si="361"/>
        <v>0</v>
      </c>
      <c r="AS180" s="21">
        <f t="shared" si="361"/>
        <v>159239</v>
      </c>
      <c r="AT180" s="21">
        <f t="shared" si="355"/>
        <v>124507.22</v>
      </c>
      <c r="AU180" s="21">
        <f t="shared" si="355"/>
        <v>90060</v>
      </c>
      <c r="AV180" s="21">
        <f t="shared" si="355"/>
        <v>34731.78</v>
      </c>
      <c r="AW180" s="18"/>
      <c r="AX180" s="21">
        <f t="shared" si="312"/>
        <v>0</v>
      </c>
      <c r="AY180" s="21">
        <f t="shared" si="312"/>
        <v>0</v>
      </c>
      <c r="AZ180" s="21">
        <f t="shared" si="312"/>
        <v>0</v>
      </c>
      <c r="BA180" s="21">
        <f t="shared" si="312"/>
        <v>0</v>
      </c>
      <c r="BB180" s="21">
        <f t="shared" si="312"/>
        <v>0</v>
      </c>
      <c r="BC180" s="21">
        <f t="shared" si="312"/>
        <v>0</v>
      </c>
    </row>
    <row r="181" spans="1:55" x14ac:dyDescent="0.25">
      <c r="A181" s="41"/>
      <c r="B181" s="42">
        <v>33000</v>
      </c>
      <c r="C181" s="43" t="s">
        <v>162</v>
      </c>
      <c r="D181" s="44"/>
      <c r="E181" s="45"/>
      <c r="F181" s="46">
        <f t="shared" ref="F181:K181" si="405">SUM(F182,F184,F186,F189,F191,F195)</f>
        <v>61956155.159999996</v>
      </c>
      <c r="G181" s="46">
        <f t="shared" si="405"/>
        <v>0</v>
      </c>
      <c r="H181" s="46">
        <f t="shared" si="405"/>
        <v>61956155.159999996</v>
      </c>
      <c r="I181" s="46">
        <f t="shared" si="405"/>
        <v>37092092.280000001</v>
      </c>
      <c r="J181" s="46">
        <f t="shared" si="405"/>
        <v>31619275.920000002</v>
      </c>
      <c r="K181" s="47">
        <f t="shared" si="405"/>
        <v>24864062.880000003</v>
      </c>
      <c r="M181" s="47">
        <f t="shared" si="281"/>
        <v>5472816.3599999994</v>
      </c>
      <c r="O181" s="46">
        <f t="shared" ref="O181:T181" si="406">SUM(O182,O184,O186,O189,O191,O195)</f>
        <v>48291357</v>
      </c>
      <c r="P181" s="46">
        <f t="shared" si="406"/>
        <v>0</v>
      </c>
      <c r="Q181" s="46">
        <f t="shared" si="406"/>
        <v>48291357</v>
      </c>
      <c r="R181" s="46">
        <f t="shared" si="406"/>
        <v>31288382.91</v>
      </c>
      <c r="S181" s="46">
        <f t="shared" si="406"/>
        <v>25815566.550000001</v>
      </c>
      <c r="T181" s="47">
        <f t="shared" si="406"/>
        <v>17002974.090000004</v>
      </c>
      <c r="V181" s="62">
        <f t="shared" ref="V181:AA181" si="407">SUM(V182,V184,V189,V191,V195)</f>
        <v>9854798.1600000001</v>
      </c>
      <c r="W181" s="62">
        <f t="shared" si="407"/>
        <v>0</v>
      </c>
      <c r="X181" s="62">
        <f t="shared" si="407"/>
        <v>9854798.1600000001</v>
      </c>
      <c r="Y181" s="62">
        <f t="shared" si="407"/>
        <v>5803709.3700000001</v>
      </c>
      <c r="Z181" s="62">
        <f t="shared" si="407"/>
        <v>5803709.3700000001</v>
      </c>
      <c r="AA181" s="62">
        <f t="shared" si="407"/>
        <v>4051088.7899999996</v>
      </c>
      <c r="AC181" s="46">
        <f t="shared" ref="AC181:AH181" si="408">SUM(AC182,AC184,AC186,AC189,AC191,AC195)</f>
        <v>3810000</v>
      </c>
      <c r="AD181" s="46">
        <f t="shared" si="408"/>
        <v>0</v>
      </c>
      <c r="AE181" s="46">
        <f t="shared" si="408"/>
        <v>3810000</v>
      </c>
      <c r="AF181" s="46">
        <f t="shared" si="408"/>
        <v>0</v>
      </c>
      <c r="AG181" s="46">
        <f t="shared" si="408"/>
        <v>0</v>
      </c>
      <c r="AH181" s="46">
        <f t="shared" si="408"/>
        <v>3810000</v>
      </c>
      <c r="AJ181" s="46">
        <f t="shared" ref="AJ181:AO181" si="409">SUM(AJ182,AJ184,AJ186,AJ189,AJ191,AJ195)</f>
        <v>0</v>
      </c>
      <c r="AK181" s="46">
        <f t="shared" si="409"/>
        <v>0</v>
      </c>
      <c r="AL181" s="46">
        <f t="shared" si="409"/>
        <v>0</v>
      </c>
      <c r="AM181" s="46">
        <f t="shared" si="409"/>
        <v>0</v>
      </c>
      <c r="AN181" s="46">
        <f t="shared" si="409"/>
        <v>0</v>
      </c>
      <c r="AO181" s="46">
        <f t="shared" si="409"/>
        <v>0</v>
      </c>
      <c r="AQ181" s="21">
        <f t="shared" si="361"/>
        <v>61956155.159999996</v>
      </c>
      <c r="AR181" s="21">
        <f t="shared" si="361"/>
        <v>0</v>
      </c>
      <c r="AS181" s="21">
        <f t="shared" si="361"/>
        <v>61956155.159999996</v>
      </c>
      <c r="AT181" s="21">
        <f t="shared" si="355"/>
        <v>37092092.280000001</v>
      </c>
      <c r="AU181" s="21">
        <f t="shared" si="355"/>
        <v>31619275.920000002</v>
      </c>
      <c r="AV181" s="21">
        <f t="shared" si="355"/>
        <v>24864062.880000003</v>
      </c>
      <c r="AW181" s="18"/>
      <c r="AX181" s="21">
        <f t="shared" si="312"/>
        <v>0</v>
      </c>
      <c r="AY181" s="21">
        <f t="shared" si="312"/>
        <v>0</v>
      </c>
      <c r="AZ181" s="21">
        <f t="shared" si="312"/>
        <v>0</v>
      </c>
      <c r="BA181" s="21">
        <f t="shared" si="312"/>
        <v>0</v>
      </c>
      <c r="BB181" s="21">
        <f t="shared" si="312"/>
        <v>0</v>
      </c>
      <c r="BC181" s="21">
        <f t="shared" si="312"/>
        <v>0</v>
      </c>
    </row>
    <row r="182" spans="1:55" x14ac:dyDescent="0.25">
      <c r="A182" s="41"/>
      <c r="B182" s="48"/>
      <c r="C182" s="49">
        <v>33100</v>
      </c>
      <c r="D182" s="50" t="s">
        <v>163</v>
      </c>
      <c r="E182" s="51"/>
      <c r="F182" s="52">
        <f t="shared" ref="F182:K182" si="410">SUM(F183)</f>
        <v>35450000</v>
      </c>
      <c r="G182" s="52">
        <f t="shared" si="410"/>
        <v>0</v>
      </c>
      <c r="H182" s="52">
        <f t="shared" si="410"/>
        <v>35450000</v>
      </c>
      <c r="I182" s="52">
        <f t="shared" si="410"/>
        <v>24038454.399999999</v>
      </c>
      <c r="J182" s="52">
        <f t="shared" si="410"/>
        <v>18758454.399999999</v>
      </c>
      <c r="K182" s="53">
        <f t="shared" si="410"/>
        <v>11411545.600000001</v>
      </c>
      <c r="M182" s="53">
        <f t="shared" si="281"/>
        <v>5280000</v>
      </c>
      <c r="O182" s="52">
        <f t="shared" ref="O182:T182" si="411">SUM(O183)</f>
        <v>34800000</v>
      </c>
      <c r="P182" s="52">
        <f t="shared" si="411"/>
        <v>0</v>
      </c>
      <c r="Q182" s="52">
        <f t="shared" si="411"/>
        <v>34800000</v>
      </c>
      <c r="R182" s="52">
        <f t="shared" si="411"/>
        <v>24038454.399999999</v>
      </c>
      <c r="S182" s="52">
        <f t="shared" si="411"/>
        <v>18758454.399999999</v>
      </c>
      <c r="T182" s="53">
        <f t="shared" si="411"/>
        <v>10761545.600000001</v>
      </c>
      <c r="V182" s="61">
        <f t="shared" ref="V182:AA182" si="412">SUM(V183)</f>
        <v>0</v>
      </c>
      <c r="W182" s="61">
        <f t="shared" si="412"/>
        <v>0</v>
      </c>
      <c r="X182" s="61">
        <f t="shared" si="412"/>
        <v>0</v>
      </c>
      <c r="Y182" s="61">
        <f t="shared" si="412"/>
        <v>0</v>
      </c>
      <c r="Z182" s="61">
        <f t="shared" si="412"/>
        <v>0</v>
      </c>
      <c r="AA182" s="61">
        <f t="shared" si="412"/>
        <v>0</v>
      </c>
      <c r="AC182" s="52">
        <f t="shared" ref="AC182:AH182" si="413">SUM(AC183)</f>
        <v>650000</v>
      </c>
      <c r="AD182" s="52">
        <f t="shared" si="413"/>
        <v>0</v>
      </c>
      <c r="AE182" s="52">
        <f t="shared" si="413"/>
        <v>650000</v>
      </c>
      <c r="AF182" s="52">
        <f t="shared" si="413"/>
        <v>0</v>
      </c>
      <c r="AG182" s="52">
        <f t="shared" si="413"/>
        <v>0</v>
      </c>
      <c r="AH182" s="52">
        <f t="shared" si="413"/>
        <v>650000</v>
      </c>
      <c r="AJ182" s="52">
        <f t="shared" ref="AJ182:AO182" si="414">SUM(AJ183)</f>
        <v>0</v>
      </c>
      <c r="AK182" s="52">
        <f t="shared" si="414"/>
        <v>0</v>
      </c>
      <c r="AL182" s="52">
        <f t="shared" si="414"/>
        <v>0</v>
      </c>
      <c r="AM182" s="52">
        <f t="shared" si="414"/>
        <v>0</v>
      </c>
      <c r="AN182" s="52">
        <f t="shared" si="414"/>
        <v>0</v>
      </c>
      <c r="AO182" s="52">
        <f t="shared" si="414"/>
        <v>0</v>
      </c>
      <c r="AQ182" s="21">
        <f t="shared" si="361"/>
        <v>35450000</v>
      </c>
      <c r="AR182" s="21">
        <f t="shared" si="361"/>
        <v>0</v>
      </c>
      <c r="AS182" s="21">
        <f t="shared" si="361"/>
        <v>35450000</v>
      </c>
      <c r="AT182" s="21">
        <f t="shared" si="355"/>
        <v>24038454.399999999</v>
      </c>
      <c r="AU182" s="21">
        <f t="shared" si="355"/>
        <v>18758454.399999999</v>
      </c>
      <c r="AV182" s="21">
        <f t="shared" si="355"/>
        <v>11411545.600000001</v>
      </c>
      <c r="AW182" s="18"/>
      <c r="AX182" s="21">
        <f t="shared" si="312"/>
        <v>0</v>
      </c>
      <c r="AY182" s="21">
        <f t="shared" si="312"/>
        <v>0</v>
      </c>
      <c r="AZ182" s="21">
        <f t="shared" si="312"/>
        <v>0</v>
      </c>
      <c r="BA182" s="21">
        <f t="shared" si="312"/>
        <v>0</v>
      </c>
      <c r="BB182" s="21">
        <f t="shared" si="312"/>
        <v>0</v>
      </c>
      <c r="BC182" s="21">
        <f t="shared" si="312"/>
        <v>0</v>
      </c>
    </row>
    <row r="183" spans="1:55" ht="30" x14ac:dyDescent="0.25">
      <c r="A183" s="41"/>
      <c r="B183" s="54"/>
      <c r="C183" s="48"/>
      <c r="D183" s="55">
        <v>33101</v>
      </c>
      <c r="E183" s="56" t="s">
        <v>164</v>
      </c>
      <c r="F183" s="19">
        <f>O183+V183+AC183+AJ183</f>
        <v>35450000</v>
      </c>
      <c r="G183" s="19">
        <v>0</v>
      </c>
      <c r="H183" s="19">
        <f>SUM(F183:G183)</f>
        <v>35450000</v>
      </c>
      <c r="I183" s="19">
        <f>R183+Y183+AF183+AM183</f>
        <v>24038454.399999999</v>
      </c>
      <c r="J183" s="19">
        <f>S183+Z183+AG183+AN183</f>
        <v>18758454.399999999</v>
      </c>
      <c r="K183" s="57">
        <f>H183-I183</f>
        <v>11411545.600000001</v>
      </c>
      <c r="M183" s="57">
        <f t="shared" si="281"/>
        <v>5280000</v>
      </c>
      <c r="O183" s="19">
        <f>34800000</f>
        <v>34800000</v>
      </c>
      <c r="P183" s="19"/>
      <c r="Q183" s="19">
        <f>O183+P183</f>
        <v>34800000</v>
      </c>
      <c r="R183" s="59">
        <v>24038454.399999999</v>
      </c>
      <c r="S183" s="59">
        <v>18758454.399999999</v>
      </c>
      <c r="T183" s="58">
        <f t="shared" si="352"/>
        <v>10761545.600000001</v>
      </c>
      <c r="V183" s="60"/>
      <c r="W183" s="60"/>
      <c r="X183" s="39">
        <f t="shared" si="353"/>
        <v>0</v>
      </c>
      <c r="Y183" s="60"/>
      <c r="Z183" s="60"/>
      <c r="AA183" s="39">
        <f t="shared" si="354"/>
        <v>0</v>
      </c>
      <c r="AC183" s="19">
        <v>650000</v>
      </c>
      <c r="AD183" s="19"/>
      <c r="AE183" s="19">
        <f>SUM(AC183:AD183)</f>
        <v>650000</v>
      </c>
      <c r="AF183" s="19"/>
      <c r="AG183" s="19"/>
      <c r="AH183" s="19">
        <f>AE183-AF183</f>
        <v>650000</v>
      </c>
      <c r="AJ183" s="19"/>
      <c r="AK183" s="19"/>
      <c r="AL183" s="19">
        <f>SUM(AJ183:AK183)</f>
        <v>0</v>
      </c>
      <c r="AM183" s="19"/>
      <c r="AN183" s="19"/>
      <c r="AO183" s="19">
        <f>AL183-AM183</f>
        <v>0</v>
      </c>
      <c r="AQ183" s="21">
        <f t="shared" si="361"/>
        <v>35450000</v>
      </c>
      <c r="AR183" s="21">
        <f t="shared" si="361"/>
        <v>0</v>
      </c>
      <c r="AS183" s="21">
        <f t="shared" si="361"/>
        <v>35450000</v>
      </c>
      <c r="AT183" s="21">
        <f t="shared" si="355"/>
        <v>24038454.399999999</v>
      </c>
      <c r="AU183" s="21">
        <f t="shared" si="355"/>
        <v>18758454.399999999</v>
      </c>
      <c r="AV183" s="21">
        <f t="shared" si="355"/>
        <v>11411545.600000001</v>
      </c>
      <c r="AW183" s="18"/>
      <c r="AX183" s="21">
        <f t="shared" si="312"/>
        <v>0</v>
      </c>
      <c r="AY183" s="21">
        <f t="shared" si="312"/>
        <v>0</v>
      </c>
      <c r="AZ183" s="21">
        <f t="shared" si="312"/>
        <v>0</v>
      </c>
      <c r="BA183" s="21">
        <f t="shared" si="312"/>
        <v>0</v>
      </c>
      <c r="BB183" s="21">
        <f t="shared" si="312"/>
        <v>0</v>
      </c>
      <c r="BC183" s="21">
        <f t="shared" si="312"/>
        <v>0</v>
      </c>
    </row>
    <row r="184" spans="1:55" x14ac:dyDescent="0.25">
      <c r="A184" s="41"/>
      <c r="B184" s="48"/>
      <c r="C184" s="49">
        <v>33200</v>
      </c>
      <c r="D184" s="50" t="s">
        <v>165</v>
      </c>
      <c r="E184" s="51"/>
      <c r="F184" s="52">
        <f t="shared" ref="F184:K184" si="415">SUM(F185)</f>
        <v>0</v>
      </c>
      <c r="G184" s="52">
        <f t="shared" si="415"/>
        <v>0</v>
      </c>
      <c r="H184" s="52">
        <f t="shared" si="415"/>
        <v>0</v>
      </c>
      <c r="I184" s="52">
        <f t="shared" si="415"/>
        <v>0</v>
      </c>
      <c r="J184" s="52">
        <f t="shared" si="415"/>
        <v>0</v>
      </c>
      <c r="K184" s="53">
        <f t="shared" si="415"/>
        <v>0</v>
      </c>
      <c r="M184" s="53">
        <f t="shared" si="281"/>
        <v>0</v>
      </c>
      <c r="O184" s="52">
        <f t="shared" ref="O184:T184" si="416">SUM(O185)</f>
        <v>0</v>
      </c>
      <c r="P184" s="52">
        <f t="shared" si="416"/>
        <v>0</v>
      </c>
      <c r="Q184" s="52">
        <f t="shared" si="416"/>
        <v>0</v>
      </c>
      <c r="R184" s="52">
        <f t="shared" si="416"/>
        <v>0</v>
      </c>
      <c r="S184" s="52">
        <f t="shared" si="416"/>
        <v>0</v>
      </c>
      <c r="T184" s="53">
        <f t="shared" si="416"/>
        <v>0</v>
      </c>
      <c r="V184" s="61">
        <f t="shared" ref="V184:AA184" si="417">SUM(V185)</f>
        <v>0</v>
      </c>
      <c r="W184" s="61">
        <f t="shared" si="417"/>
        <v>0</v>
      </c>
      <c r="X184" s="61">
        <f t="shared" si="417"/>
        <v>0</v>
      </c>
      <c r="Y184" s="61">
        <f t="shared" si="417"/>
        <v>0</v>
      </c>
      <c r="Z184" s="61">
        <f t="shared" si="417"/>
        <v>0</v>
      </c>
      <c r="AA184" s="61">
        <f t="shared" si="417"/>
        <v>0</v>
      </c>
      <c r="AC184" s="52">
        <f t="shared" ref="AC184:AH184" si="418">SUM(AC185)</f>
        <v>0</v>
      </c>
      <c r="AD184" s="52">
        <f t="shared" si="418"/>
        <v>0</v>
      </c>
      <c r="AE184" s="52">
        <f t="shared" si="418"/>
        <v>0</v>
      </c>
      <c r="AF184" s="52">
        <f t="shared" si="418"/>
        <v>0</v>
      </c>
      <c r="AG184" s="52">
        <f t="shared" si="418"/>
        <v>0</v>
      </c>
      <c r="AH184" s="52">
        <f t="shared" si="418"/>
        <v>0</v>
      </c>
      <c r="AJ184" s="52">
        <f t="shared" ref="AJ184:AO184" si="419">SUM(AJ185)</f>
        <v>0</v>
      </c>
      <c r="AK184" s="52">
        <f t="shared" si="419"/>
        <v>0</v>
      </c>
      <c r="AL184" s="52">
        <f t="shared" si="419"/>
        <v>0</v>
      </c>
      <c r="AM184" s="52">
        <f t="shared" si="419"/>
        <v>0</v>
      </c>
      <c r="AN184" s="52">
        <f t="shared" si="419"/>
        <v>0</v>
      </c>
      <c r="AO184" s="52">
        <f t="shared" si="419"/>
        <v>0</v>
      </c>
      <c r="AQ184" s="21">
        <f t="shared" si="361"/>
        <v>0</v>
      </c>
      <c r="AR184" s="21">
        <f t="shared" si="361"/>
        <v>0</v>
      </c>
      <c r="AS184" s="21">
        <f t="shared" si="361"/>
        <v>0</v>
      </c>
      <c r="AT184" s="21">
        <f t="shared" si="355"/>
        <v>0</v>
      </c>
      <c r="AU184" s="21">
        <f t="shared" si="355"/>
        <v>0</v>
      </c>
      <c r="AV184" s="21">
        <f t="shared" si="355"/>
        <v>0</v>
      </c>
      <c r="AW184" s="18"/>
      <c r="AX184" s="21">
        <f t="shared" si="312"/>
        <v>0</v>
      </c>
      <c r="AY184" s="21">
        <f t="shared" si="312"/>
        <v>0</v>
      </c>
      <c r="AZ184" s="21">
        <f t="shared" si="312"/>
        <v>0</v>
      </c>
      <c r="BA184" s="21">
        <f t="shared" si="312"/>
        <v>0</v>
      </c>
      <c r="BB184" s="21">
        <f t="shared" si="312"/>
        <v>0</v>
      </c>
      <c r="BC184" s="21">
        <f t="shared" si="312"/>
        <v>0</v>
      </c>
    </row>
    <row r="185" spans="1:55" ht="30" x14ac:dyDescent="0.25">
      <c r="A185" s="41"/>
      <c r="B185" s="54"/>
      <c r="C185" s="48"/>
      <c r="D185" s="55">
        <v>33201</v>
      </c>
      <c r="E185" s="56" t="s">
        <v>166</v>
      </c>
      <c r="F185" s="19">
        <f>O185+V185+AC185+AJ185</f>
        <v>0</v>
      </c>
      <c r="G185" s="19">
        <v>0</v>
      </c>
      <c r="H185" s="19">
        <f>SUM(F185:G185)</f>
        <v>0</v>
      </c>
      <c r="I185" s="19">
        <f>R185+Y185+AF185+AM185</f>
        <v>0</v>
      </c>
      <c r="J185" s="19">
        <f>S185+Z185+AG185+AN185</f>
        <v>0</v>
      </c>
      <c r="K185" s="57">
        <f>H185-I185</f>
        <v>0</v>
      </c>
      <c r="M185" s="57">
        <f t="shared" si="281"/>
        <v>0</v>
      </c>
      <c r="O185" s="19"/>
      <c r="P185" s="19"/>
      <c r="Q185" s="19">
        <f>O185+P185</f>
        <v>0</v>
      </c>
      <c r="R185" s="19"/>
      <c r="S185" s="19"/>
      <c r="T185" s="58">
        <f t="shared" si="352"/>
        <v>0</v>
      </c>
      <c r="V185" s="60"/>
      <c r="W185" s="60"/>
      <c r="X185" s="39">
        <f t="shared" si="353"/>
        <v>0</v>
      </c>
      <c r="Y185" s="60"/>
      <c r="Z185" s="60"/>
      <c r="AA185" s="39">
        <f t="shared" si="354"/>
        <v>0</v>
      </c>
      <c r="AC185" s="19"/>
      <c r="AD185" s="19"/>
      <c r="AE185" s="19">
        <f>SUM(AC185:AD185)</f>
        <v>0</v>
      </c>
      <c r="AF185" s="19"/>
      <c r="AG185" s="19"/>
      <c r="AH185" s="19">
        <f>AE185-AF185</f>
        <v>0</v>
      </c>
      <c r="AJ185" s="19"/>
      <c r="AK185" s="19"/>
      <c r="AL185" s="19">
        <f>SUM(AJ185:AK185)</f>
        <v>0</v>
      </c>
      <c r="AM185" s="19"/>
      <c r="AN185" s="19"/>
      <c r="AO185" s="19">
        <f>AL185-AM185</f>
        <v>0</v>
      </c>
      <c r="AQ185" s="21">
        <f t="shared" si="361"/>
        <v>0</v>
      </c>
      <c r="AR185" s="21">
        <f t="shared" si="361"/>
        <v>0</v>
      </c>
      <c r="AS185" s="21">
        <f t="shared" si="361"/>
        <v>0</v>
      </c>
      <c r="AT185" s="21">
        <f t="shared" si="355"/>
        <v>0</v>
      </c>
      <c r="AU185" s="21">
        <f t="shared" si="355"/>
        <v>0</v>
      </c>
      <c r="AV185" s="21">
        <f t="shared" si="355"/>
        <v>0</v>
      </c>
      <c r="AW185" s="18"/>
      <c r="AX185" s="21">
        <f t="shared" si="312"/>
        <v>0</v>
      </c>
      <c r="AY185" s="21">
        <f t="shared" si="312"/>
        <v>0</v>
      </c>
      <c r="AZ185" s="21">
        <f t="shared" si="312"/>
        <v>0</v>
      </c>
      <c r="BA185" s="21">
        <f t="shared" si="312"/>
        <v>0</v>
      </c>
      <c r="BB185" s="21">
        <f t="shared" si="312"/>
        <v>0</v>
      </c>
      <c r="BC185" s="21">
        <f t="shared" si="312"/>
        <v>0</v>
      </c>
    </row>
    <row r="186" spans="1:55" x14ac:dyDescent="0.25">
      <c r="A186" s="41"/>
      <c r="B186" s="48"/>
      <c r="C186" s="49">
        <v>33300</v>
      </c>
      <c r="D186" s="50" t="s">
        <v>167</v>
      </c>
      <c r="E186" s="51"/>
      <c r="F186" s="52">
        <f t="shared" ref="F186:K186" si="420">SUM(F187:F188)</f>
        <v>3160000</v>
      </c>
      <c r="G186" s="52">
        <f t="shared" si="420"/>
        <v>0</v>
      </c>
      <c r="H186" s="52">
        <f t="shared" si="420"/>
        <v>3160000</v>
      </c>
      <c r="I186" s="52">
        <f t="shared" si="420"/>
        <v>0</v>
      </c>
      <c r="J186" s="52">
        <f t="shared" si="420"/>
        <v>0</v>
      </c>
      <c r="K186" s="53">
        <f t="shared" si="420"/>
        <v>3160000</v>
      </c>
      <c r="M186" s="53">
        <f t="shared" si="281"/>
        <v>0</v>
      </c>
      <c r="O186" s="52">
        <f t="shared" ref="O186:T186" si="421">SUM(O187:O188)</f>
        <v>0</v>
      </c>
      <c r="P186" s="52">
        <f t="shared" si="421"/>
        <v>0</v>
      </c>
      <c r="Q186" s="52">
        <f t="shared" si="421"/>
        <v>0</v>
      </c>
      <c r="R186" s="52">
        <f t="shared" si="421"/>
        <v>0</v>
      </c>
      <c r="S186" s="52">
        <f t="shared" si="421"/>
        <v>0</v>
      </c>
      <c r="T186" s="53">
        <f t="shared" si="421"/>
        <v>0</v>
      </c>
      <c r="V186" s="61"/>
      <c r="W186" s="61"/>
      <c r="X186" s="61"/>
      <c r="Y186" s="61"/>
      <c r="Z186" s="61"/>
      <c r="AA186" s="61"/>
      <c r="AC186" s="52">
        <f t="shared" ref="AC186:AH186" si="422">SUM(AC187:AC188)</f>
        <v>3160000</v>
      </c>
      <c r="AD186" s="52">
        <f t="shared" si="422"/>
        <v>0</v>
      </c>
      <c r="AE186" s="52">
        <f t="shared" si="422"/>
        <v>3160000</v>
      </c>
      <c r="AF186" s="52">
        <f t="shared" si="422"/>
        <v>0</v>
      </c>
      <c r="AG186" s="52">
        <f t="shared" si="422"/>
        <v>0</v>
      </c>
      <c r="AH186" s="52">
        <f t="shared" si="422"/>
        <v>3160000</v>
      </c>
      <c r="AJ186" s="52">
        <f t="shared" ref="AJ186:AO186" si="423">SUM(AJ187:AJ188)</f>
        <v>0</v>
      </c>
      <c r="AK186" s="52">
        <f t="shared" si="423"/>
        <v>0</v>
      </c>
      <c r="AL186" s="52">
        <f t="shared" si="423"/>
        <v>0</v>
      </c>
      <c r="AM186" s="52">
        <f t="shared" si="423"/>
        <v>0</v>
      </c>
      <c r="AN186" s="52">
        <f t="shared" si="423"/>
        <v>0</v>
      </c>
      <c r="AO186" s="52">
        <f t="shared" si="423"/>
        <v>0</v>
      </c>
      <c r="AQ186" s="21">
        <f t="shared" si="361"/>
        <v>3160000</v>
      </c>
      <c r="AR186" s="21">
        <f t="shared" si="361"/>
        <v>0</v>
      </c>
      <c r="AS186" s="21">
        <f t="shared" si="361"/>
        <v>3160000</v>
      </c>
      <c r="AT186" s="21">
        <f t="shared" si="355"/>
        <v>0</v>
      </c>
      <c r="AU186" s="21">
        <f t="shared" si="355"/>
        <v>0</v>
      </c>
      <c r="AV186" s="21">
        <f t="shared" si="355"/>
        <v>3160000</v>
      </c>
      <c r="AW186" s="18"/>
      <c r="AX186" s="21">
        <f t="shared" si="312"/>
        <v>0</v>
      </c>
      <c r="AY186" s="21">
        <f t="shared" si="312"/>
        <v>0</v>
      </c>
      <c r="AZ186" s="21">
        <f t="shared" si="312"/>
        <v>0</v>
      </c>
      <c r="BA186" s="21">
        <f t="shared" ref="BA186:BC249" si="424">I186-AT186</f>
        <v>0</v>
      </c>
      <c r="BB186" s="21">
        <f t="shared" si="424"/>
        <v>0</v>
      </c>
      <c r="BC186" s="21">
        <f t="shared" si="424"/>
        <v>0</v>
      </c>
    </row>
    <row r="187" spans="1:55" ht="30" x14ac:dyDescent="0.25">
      <c r="A187" s="41"/>
      <c r="B187" s="54"/>
      <c r="C187" s="48"/>
      <c r="D187" s="72">
        <v>33301</v>
      </c>
      <c r="E187" s="73" t="s">
        <v>168</v>
      </c>
      <c r="F187" s="19">
        <f>O187+V187+AC187+AJ187</f>
        <v>3160000</v>
      </c>
      <c r="G187" s="19">
        <v>0</v>
      </c>
      <c r="H187" s="19">
        <f>SUM(F187:G187)</f>
        <v>3160000</v>
      </c>
      <c r="I187" s="19">
        <f>R187+Y187+AF187+AM187</f>
        <v>0</v>
      </c>
      <c r="J187" s="19">
        <f>S187+Z187+AG187+AN187</f>
        <v>0</v>
      </c>
      <c r="K187" s="57">
        <f>H187-I187</f>
        <v>3160000</v>
      </c>
      <c r="M187" s="57">
        <f t="shared" si="281"/>
        <v>0</v>
      </c>
      <c r="O187" s="19"/>
      <c r="P187" s="19"/>
      <c r="Q187" s="19">
        <f>O187+P187</f>
        <v>0</v>
      </c>
      <c r="R187" s="19"/>
      <c r="S187" s="19"/>
      <c r="T187" s="58">
        <f t="shared" si="352"/>
        <v>0</v>
      </c>
      <c r="V187" s="61"/>
      <c r="W187" s="61"/>
      <c r="X187" s="61"/>
      <c r="Y187" s="61"/>
      <c r="Z187" s="61"/>
      <c r="AA187" s="61"/>
      <c r="AC187" s="19">
        <v>3160000</v>
      </c>
      <c r="AD187" s="19"/>
      <c r="AE187" s="19">
        <f>SUM(AC187:AD187)</f>
        <v>3160000</v>
      </c>
      <c r="AF187" s="19"/>
      <c r="AG187" s="19"/>
      <c r="AH187" s="19">
        <f>AE187-AF187</f>
        <v>3160000</v>
      </c>
      <c r="AJ187" s="19"/>
      <c r="AK187" s="19"/>
      <c r="AL187" s="19">
        <f>SUM(AJ187:AK187)</f>
        <v>0</v>
      </c>
      <c r="AM187" s="19"/>
      <c r="AN187" s="19"/>
      <c r="AO187" s="19">
        <f>AL187-AM187</f>
        <v>0</v>
      </c>
      <c r="AQ187" s="21">
        <f t="shared" si="361"/>
        <v>3160000</v>
      </c>
      <c r="AR187" s="21">
        <f t="shared" si="361"/>
        <v>0</v>
      </c>
      <c r="AS187" s="21">
        <f t="shared" si="361"/>
        <v>3160000</v>
      </c>
      <c r="AT187" s="21">
        <f t="shared" si="355"/>
        <v>0</v>
      </c>
      <c r="AU187" s="21">
        <f t="shared" si="355"/>
        <v>0</v>
      </c>
      <c r="AV187" s="21">
        <f t="shared" si="355"/>
        <v>3160000</v>
      </c>
      <c r="AW187" s="18"/>
      <c r="AX187" s="21">
        <f t="shared" ref="AX187:BC250" si="425">F187-AQ187</f>
        <v>0</v>
      </c>
      <c r="AY187" s="21">
        <f t="shared" si="425"/>
        <v>0</v>
      </c>
      <c r="AZ187" s="21">
        <f t="shared" si="425"/>
        <v>0</v>
      </c>
      <c r="BA187" s="21">
        <f t="shared" si="424"/>
        <v>0</v>
      </c>
      <c r="BB187" s="21">
        <f t="shared" si="424"/>
        <v>0</v>
      </c>
      <c r="BC187" s="21">
        <f t="shared" si="424"/>
        <v>0</v>
      </c>
    </row>
    <row r="188" spans="1:55" ht="30" x14ac:dyDescent="0.25">
      <c r="A188" s="41"/>
      <c r="B188" s="54"/>
      <c r="C188" s="48"/>
      <c r="D188" s="72">
        <v>33302</v>
      </c>
      <c r="E188" s="73" t="s">
        <v>169</v>
      </c>
      <c r="F188" s="19">
        <f>O188+V188+AC188+AJ188</f>
        <v>0</v>
      </c>
      <c r="G188" s="19">
        <v>0</v>
      </c>
      <c r="H188" s="19">
        <f>SUM(F188:G188)</f>
        <v>0</v>
      </c>
      <c r="I188" s="19">
        <f>R188+Y188+AF188+AM188</f>
        <v>0</v>
      </c>
      <c r="J188" s="19">
        <f>S188+Z188+AG188+AN188</f>
        <v>0</v>
      </c>
      <c r="K188" s="57">
        <f>H188-I188</f>
        <v>0</v>
      </c>
      <c r="M188" s="57">
        <f t="shared" si="281"/>
        <v>0</v>
      </c>
      <c r="O188" s="19"/>
      <c r="P188" s="19"/>
      <c r="Q188" s="19">
        <f>O188+P188</f>
        <v>0</v>
      </c>
      <c r="R188" s="19"/>
      <c r="S188" s="19"/>
      <c r="T188" s="58">
        <f t="shared" si="352"/>
        <v>0</v>
      </c>
      <c r="V188" s="60"/>
      <c r="W188" s="60"/>
      <c r="X188" s="39"/>
      <c r="Y188" s="60"/>
      <c r="Z188" s="60"/>
      <c r="AA188" s="39"/>
      <c r="AC188" s="19"/>
      <c r="AD188" s="19"/>
      <c r="AE188" s="19">
        <f>SUM(AC188:AD188)</f>
        <v>0</v>
      </c>
      <c r="AF188" s="19"/>
      <c r="AG188" s="19"/>
      <c r="AH188" s="19">
        <f>AE188-AF188</f>
        <v>0</v>
      </c>
      <c r="AJ188" s="19"/>
      <c r="AK188" s="19"/>
      <c r="AL188" s="19">
        <f>SUM(AJ188:AK188)</f>
        <v>0</v>
      </c>
      <c r="AM188" s="19"/>
      <c r="AN188" s="19"/>
      <c r="AO188" s="19">
        <f>AL188-AM188</f>
        <v>0</v>
      </c>
      <c r="AQ188" s="21">
        <f t="shared" si="361"/>
        <v>0</v>
      </c>
      <c r="AR188" s="21">
        <f t="shared" si="361"/>
        <v>0</v>
      </c>
      <c r="AS188" s="21">
        <f t="shared" si="361"/>
        <v>0</v>
      </c>
      <c r="AT188" s="21">
        <f t="shared" si="355"/>
        <v>0</v>
      </c>
      <c r="AU188" s="21">
        <f t="shared" si="355"/>
        <v>0</v>
      </c>
      <c r="AV188" s="21">
        <f t="shared" si="355"/>
        <v>0</v>
      </c>
      <c r="AW188" s="18"/>
      <c r="AX188" s="21">
        <f t="shared" si="425"/>
        <v>0</v>
      </c>
      <c r="AY188" s="21">
        <f t="shared" si="425"/>
        <v>0</v>
      </c>
      <c r="AZ188" s="21">
        <f t="shared" si="425"/>
        <v>0</v>
      </c>
      <c r="BA188" s="21">
        <f t="shared" si="424"/>
        <v>0</v>
      </c>
      <c r="BB188" s="21">
        <f t="shared" si="424"/>
        <v>0</v>
      </c>
      <c r="BC188" s="21">
        <f t="shared" si="424"/>
        <v>0</v>
      </c>
    </row>
    <row r="189" spans="1:55" x14ac:dyDescent="0.25">
      <c r="A189" s="41"/>
      <c r="B189" s="48"/>
      <c r="C189" s="49">
        <v>33400</v>
      </c>
      <c r="D189" s="50" t="s">
        <v>170</v>
      </c>
      <c r="E189" s="51"/>
      <c r="F189" s="52">
        <f t="shared" ref="F189:K189" si="426">SUM(F190)</f>
        <v>1170000</v>
      </c>
      <c r="G189" s="52">
        <f t="shared" si="426"/>
        <v>0</v>
      </c>
      <c r="H189" s="52">
        <f t="shared" si="426"/>
        <v>1170000</v>
      </c>
      <c r="I189" s="52">
        <f t="shared" si="426"/>
        <v>243911.51</v>
      </c>
      <c r="J189" s="52">
        <f t="shared" si="426"/>
        <v>243911.51</v>
      </c>
      <c r="K189" s="53">
        <f t="shared" si="426"/>
        <v>926088.49</v>
      </c>
      <c r="M189" s="53">
        <f t="shared" si="281"/>
        <v>0</v>
      </c>
      <c r="O189" s="52">
        <f t="shared" ref="O189:T189" si="427">SUM(O190)</f>
        <v>540000</v>
      </c>
      <c r="P189" s="52">
        <f t="shared" si="427"/>
        <v>0</v>
      </c>
      <c r="Q189" s="52">
        <f t="shared" si="427"/>
        <v>540000</v>
      </c>
      <c r="R189" s="52">
        <f>SUM(R190)</f>
        <v>103560.12</v>
      </c>
      <c r="S189" s="52">
        <f>SUM(S190)</f>
        <v>103560.12</v>
      </c>
      <c r="T189" s="53">
        <f t="shared" si="427"/>
        <v>436439.88</v>
      </c>
      <c r="V189" s="61">
        <f t="shared" ref="V189:AA189" si="428">SUM(V190)</f>
        <v>630000</v>
      </c>
      <c r="W189" s="61">
        <f t="shared" si="428"/>
        <v>0</v>
      </c>
      <c r="X189" s="61">
        <f t="shared" si="428"/>
        <v>630000</v>
      </c>
      <c r="Y189" s="61">
        <f>SUM(Y190)</f>
        <v>140351.39000000001</v>
      </c>
      <c r="Z189" s="61">
        <f>SUM(Z190)</f>
        <v>140351.39000000001</v>
      </c>
      <c r="AA189" s="61">
        <f t="shared" si="428"/>
        <v>489648.61</v>
      </c>
      <c r="AC189" s="52">
        <f t="shared" ref="AC189:AH189" si="429">SUM(AC190)</f>
        <v>0</v>
      </c>
      <c r="AD189" s="52">
        <f t="shared" si="429"/>
        <v>0</v>
      </c>
      <c r="AE189" s="52">
        <f t="shared" si="429"/>
        <v>0</v>
      </c>
      <c r="AF189" s="52">
        <f t="shared" si="429"/>
        <v>0</v>
      </c>
      <c r="AG189" s="52">
        <f t="shared" si="429"/>
        <v>0</v>
      </c>
      <c r="AH189" s="52">
        <f t="shared" si="429"/>
        <v>0</v>
      </c>
      <c r="AJ189" s="52">
        <f t="shared" ref="AJ189:AO189" si="430">SUM(AJ190)</f>
        <v>0</v>
      </c>
      <c r="AK189" s="52">
        <f t="shared" si="430"/>
        <v>0</v>
      </c>
      <c r="AL189" s="52">
        <f t="shared" si="430"/>
        <v>0</v>
      </c>
      <c r="AM189" s="52">
        <f t="shared" si="430"/>
        <v>0</v>
      </c>
      <c r="AN189" s="52">
        <f t="shared" si="430"/>
        <v>0</v>
      </c>
      <c r="AO189" s="52">
        <f t="shared" si="430"/>
        <v>0</v>
      </c>
      <c r="AQ189" s="21">
        <f t="shared" si="361"/>
        <v>1170000</v>
      </c>
      <c r="AR189" s="21">
        <f t="shared" si="361"/>
        <v>0</v>
      </c>
      <c r="AS189" s="21">
        <f t="shared" si="361"/>
        <v>1170000</v>
      </c>
      <c r="AT189" s="21">
        <f t="shared" si="355"/>
        <v>243911.51</v>
      </c>
      <c r="AU189" s="21">
        <f t="shared" si="355"/>
        <v>243911.51</v>
      </c>
      <c r="AV189" s="21">
        <f t="shared" si="355"/>
        <v>926088.49</v>
      </c>
      <c r="AW189" s="18"/>
      <c r="AX189" s="21">
        <f t="shared" si="425"/>
        <v>0</v>
      </c>
      <c r="AY189" s="21">
        <f t="shared" si="425"/>
        <v>0</v>
      </c>
      <c r="AZ189" s="21">
        <f t="shared" si="425"/>
        <v>0</v>
      </c>
      <c r="BA189" s="21">
        <f t="shared" si="424"/>
        <v>0</v>
      </c>
      <c r="BB189" s="21">
        <f t="shared" si="424"/>
        <v>0</v>
      </c>
      <c r="BC189" s="21">
        <f t="shared" si="424"/>
        <v>0</v>
      </c>
    </row>
    <row r="190" spans="1:55" x14ac:dyDescent="0.25">
      <c r="A190" s="41"/>
      <c r="B190" s="54"/>
      <c r="C190" s="48"/>
      <c r="D190" s="55">
        <v>33401</v>
      </c>
      <c r="E190" s="56" t="s">
        <v>170</v>
      </c>
      <c r="F190" s="19">
        <f>O190+V190+AC190+AJ190</f>
        <v>1170000</v>
      </c>
      <c r="G190" s="19">
        <v>0</v>
      </c>
      <c r="H190" s="19">
        <f>SUM(F190:G190)</f>
        <v>1170000</v>
      </c>
      <c r="I190" s="19">
        <f>R190+Y190+AF190+AM190</f>
        <v>243911.51</v>
      </c>
      <c r="J190" s="19">
        <f>S190+Z190+AG190+AN190</f>
        <v>243911.51</v>
      </c>
      <c r="K190" s="57">
        <f>H190-I190</f>
        <v>926088.49</v>
      </c>
      <c r="M190" s="57">
        <f t="shared" si="281"/>
        <v>0</v>
      </c>
      <c r="O190" s="19">
        <v>540000</v>
      </c>
      <c r="P190" s="19"/>
      <c r="Q190" s="19">
        <f>O190+P190</f>
        <v>540000</v>
      </c>
      <c r="R190" s="59">
        <v>103560.12</v>
      </c>
      <c r="S190" s="59">
        <v>103560.12</v>
      </c>
      <c r="T190" s="58">
        <f t="shared" si="352"/>
        <v>436439.88</v>
      </c>
      <c r="V190" s="60">
        <v>630000</v>
      </c>
      <c r="W190" s="60">
        <v>0</v>
      </c>
      <c r="X190" s="39">
        <f t="shared" si="353"/>
        <v>630000</v>
      </c>
      <c r="Y190" s="59">
        <v>140351.39000000001</v>
      </c>
      <c r="Z190" s="59">
        <v>140351.39000000001</v>
      </c>
      <c r="AA190" s="39">
        <f t="shared" si="354"/>
        <v>489648.61</v>
      </c>
      <c r="AC190" s="19"/>
      <c r="AD190" s="19"/>
      <c r="AE190" s="19">
        <f>SUM(AC190:AD190)</f>
        <v>0</v>
      </c>
      <c r="AF190" s="19"/>
      <c r="AG190" s="19"/>
      <c r="AH190" s="19">
        <f>AE190-AF190</f>
        <v>0</v>
      </c>
      <c r="AJ190" s="19"/>
      <c r="AK190" s="19"/>
      <c r="AL190" s="19">
        <f>SUM(AJ190:AK190)</f>
        <v>0</v>
      </c>
      <c r="AM190" s="19"/>
      <c r="AN190" s="19"/>
      <c r="AO190" s="19">
        <f>AL190-AM190</f>
        <v>0</v>
      </c>
      <c r="AQ190" s="21">
        <f t="shared" si="361"/>
        <v>1170000</v>
      </c>
      <c r="AR190" s="21">
        <f t="shared" si="361"/>
        <v>0</v>
      </c>
      <c r="AS190" s="21">
        <f t="shared" si="361"/>
        <v>1170000</v>
      </c>
      <c r="AT190" s="21">
        <f t="shared" si="355"/>
        <v>243911.51</v>
      </c>
      <c r="AU190" s="21">
        <f t="shared" si="355"/>
        <v>243911.51</v>
      </c>
      <c r="AV190" s="21">
        <f t="shared" si="355"/>
        <v>926088.49</v>
      </c>
      <c r="AW190" s="18"/>
      <c r="AX190" s="21">
        <f t="shared" si="425"/>
        <v>0</v>
      </c>
      <c r="AY190" s="21">
        <f t="shared" si="425"/>
        <v>0</v>
      </c>
      <c r="AZ190" s="21">
        <f t="shared" si="425"/>
        <v>0</v>
      </c>
      <c r="BA190" s="21">
        <f t="shared" si="424"/>
        <v>0</v>
      </c>
      <c r="BB190" s="21">
        <f t="shared" si="424"/>
        <v>0</v>
      </c>
      <c r="BC190" s="21">
        <f t="shared" si="424"/>
        <v>0</v>
      </c>
    </row>
    <row r="191" spans="1:55" x14ac:dyDescent="0.25">
      <c r="A191" s="41"/>
      <c r="B191" s="48"/>
      <c r="C191" s="49">
        <v>33600</v>
      </c>
      <c r="D191" s="50" t="s">
        <v>171</v>
      </c>
      <c r="E191" s="51"/>
      <c r="F191" s="52">
        <f t="shared" ref="F191:K191" si="431">SUM(F192:F194)</f>
        <v>681793</v>
      </c>
      <c r="G191" s="52">
        <f t="shared" si="431"/>
        <v>0</v>
      </c>
      <c r="H191" s="52">
        <f t="shared" si="431"/>
        <v>681793</v>
      </c>
      <c r="I191" s="52">
        <f t="shared" si="431"/>
        <v>406511</v>
      </c>
      <c r="J191" s="52">
        <f t="shared" si="431"/>
        <v>378583.64</v>
      </c>
      <c r="K191" s="53">
        <f t="shared" si="431"/>
        <v>275282</v>
      </c>
      <c r="M191" s="53">
        <f t="shared" si="281"/>
        <v>27927.359999999986</v>
      </c>
      <c r="O191" s="52">
        <f t="shared" ref="O191:T191" si="432">SUM(O192:O194)</f>
        <v>657793</v>
      </c>
      <c r="P191" s="52">
        <f t="shared" si="432"/>
        <v>0</v>
      </c>
      <c r="Q191" s="52">
        <f t="shared" si="432"/>
        <v>657793</v>
      </c>
      <c r="R191" s="52">
        <f t="shared" si="432"/>
        <v>406511</v>
      </c>
      <c r="S191" s="52">
        <f t="shared" si="432"/>
        <v>378583.64</v>
      </c>
      <c r="T191" s="53">
        <f t="shared" si="432"/>
        <v>251282</v>
      </c>
      <c r="V191" s="61">
        <f t="shared" ref="V191:AA191" si="433">SUM(V192:V194)</f>
        <v>24000</v>
      </c>
      <c r="W191" s="61">
        <f t="shared" si="433"/>
        <v>0</v>
      </c>
      <c r="X191" s="61">
        <f t="shared" si="433"/>
        <v>24000</v>
      </c>
      <c r="Y191" s="61"/>
      <c r="Z191" s="61"/>
      <c r="AA191" s="61">
        <f t="shared" si="433"/>
        <v>24000</v>
      </c>
      <c r="AC191" s="52">
        <f t="shared" ref="AC191:AH191" si="434">SUM(AC192:AC194)</f>
        <v>0</v>
      </c>
      <c r="AD191" s="52">
        <f t="shared" si="434"/>
        <v>0</v>
      </c>
      <c r="AE191" s="52">
        <f t="shared" si="434"/>
        <v>0</v>
      </c>
      <c r="AF191" s="52">
        <f t="shared" si="434"/>
        <v>0</v>
      </c>
      <c r="AG191" s="52">
        <f t="shared" si="434"/>
        <v>0</v>
      </c>
      <c r="AH191" s="52">
        <f t="shared" si="434"/>
        <v>0</v>
      </c>
      <c r="AJ191" s="52">
        <f t="shared" ref="AJ191:AO191" si="435">SUM(AJ192:AJ194)</f>
        <v>0</v>
      </c>
      <c r="AK191" s="52">
        <f t="shared" si="435"/>
        <v>0</v>
      </c>
      <c r="AL191" s="52">
        <f t="shared" si="435"/>
        <v>0</v>
      </c>
      <c r="AM191" s="52">
        <f t="shared" si="435"/>
        <v>0</v>
      </c>
      <c r="AN191" s="52">
        <f t="shared" si="435"/>
        <v>0</v>
      </c>
      <c r="AO191" s="52">
        <f t="shared" si="435"/>
        <v>0</v>
      </c>
      <c r="AQ191" s="21">
        <f t="shared" si="361"/>
        <v>681793</v>
      </c>
      <c r="AR191" s="21">
        <f t="shared" si="361"/>
        <v>0</v>
      </c>
      <c r="AS191" s="21">
        <f t="shared" si="361"/>
        <v>681793</v>
      </c>
      <c r="AT191" s="21">
        <f t="shared" si="355"/>
        <v>406511</v>
      </c>
      <c r="AU191" s="21">
        <f t="shared" si="355"/>
        <v>378583.64</v>
      </c>
      <c r="AV191" s="21">
        <f t="shared" si="355"/>
        <v>275282</v>
      </c>
      <c r="AW191" s="18"/>
      <c r="AX191" s="21">
        <f t="shared" si="425"/>
        <v>0</v>
      </c>
      <c r="AY191" s="21">
        <f t="shared" si="425"/>
        <v>0</v>
      </c>
      <c r="AZ191" s="21">
        <f t="shared" si="425"/>
        <v>0</v>
      </c>
      <c r="BA191" s="21">
        <f t="shared" si="424"/>
        <v>0</v>
      </c>
      <c r="BB191" s="21">
        <f t="shared" si="424"/>
        <v>0</v>
      </c>
      <c r="BC191" s="21">
        <f t="shared" si="424"/>
        <v>0</v>
      </c>
    </row>
    <row r="192" spans="1:55" ht="30" x14ac:dyDescent="0.25">
      <c r="A192" s="41"/>
      <c r="B192" s="54"/>
      <c r="C192" s="48"/>
      <c r="D192" s="55">
        <v>33601</v>
      </c>
      <c r="E192" s="56" t="s">
        <v>172</v>
      </c>
      <c r="F192" s="19">
        <f t="shared" ref="F192:F194" si="436">O192+V192+AC192+AJ192</f>
        <v>3000</v>
      </c>
      <c r="G192" s="19">
        <v>0</v>
      </c>
      <c r="H192" s="19">
        <f>SUM(F192:G192)</f>
        <v>3000</v>
      </c>
      <c r="I192" s="19">
        <f t="shared" ref="I192:J194" si="437">R192+Y192+AF192+AM192</f>
        <v>2526</v>
      </c>
      <c r="J192" s="19">
        <f t="shared" si="437"/>
        <v>2526</v>
      </c>
      <c r="K192" s="57">
        <f>H192-I192</f>
        <v>474</v>
      </c>
      <c r="M192" s="57">
        <f t="shared" si="281"/>
        <v>0</v>
      </c>
      <c r="O192" s="19">
        <v>3000</v>
      </c>
      <c r="P192" s="19"/>
      <c r="Q192" s="19">
        <f>O192+P192</f>
        <v>3000</v>
      </c>
      <c r="R192" s="59">
        <v>2526</v>
      </c>
      <c r="S192" s="59">
        <v>2526</v>
      </c>
      <c r="T192" s="58">
        <f t="shared" si="352"/>
        <v>474</v>
      </c>
      <c r="V192" s="60"/>
      <c r="W192" s="60">
        <v>0</v>
      </c>
      <c r="X192" s="39">
        <f t="shared" si="353"/>
        <v>0</v>
      </c>
      <c r="Y192" s="60"/>
      <c r="Z192" s="60"/>
      <c r="AA192" s="39">
        <f t="shared" si="354"/>
        <v>0</v>
      </c>
      <c r="AC192" s="19"/>
      <c r="AD192" s="19"/>
      <c r="AE192" s="19">
        <f>SUM(AC192:AD192)</f>
        <v>0</v>
      </c>
      <c r="AF192" s="19"/>
      <c r="AG192" s="19"/>
      <c r="AH192" s="19">
        <f>AE192-AF192</f>
        <v>0</v>
      </c>
      <c r="AJ192" s="19"/>
      <c r="AK192" s="19"/>
      <c r="AL192" s="19">
        <f>SUM(AJ192:AK192)</f>
        <v>0</v>
      </c>
      <c r="AM192" s="19"/>
      <c r="AN192" s="19"/>
      <c r="AO192" s="19">
        <f>AL192-AM192</f>
        <v>0</v>
      </c>
      <c r="AQ192" s="21">
        <f t="shared" si="361"/>
        <v>3000</v>
      </c>
      <c r="AR192" s="21">
        <f t="shared" si="361"/>
        <v>0</v>
      </c>
      <c r="AS192" s="21">
        <f t="shared" si="361"/>
        <v>3000</v>
      </c>
      <c r="AT192" s="21">
        <f t="shared" si="355"/>
        <v>2526</v>
      </c>
      <c r="AU192" s="21">
        <f t="shared" si="355"/>
        <v>2526</v>
      </c>
      <c r="AV192" s="21">
        <f t="shared" si="355"/>
        <v>474</v>
      </c>
      <c r="AW192" s="18"/>
      <c r="AX192" s="21">
        <f t="shared" si="425"/>
        <v>0</v>
      </c>
      <c r="AY192" s="21">
        <f t="shared" si="425"/>
        <v>0</v>
      </c>
      <c r="AZ192" s="21">
        <f t="shared" si="425"/>
        <v>0</v>
      </c>
      <c r="BA192" s="21">
        <f t="shared" si="424"/>
        <v>0</v>
      </c>
      <c r="BB192" s="21">
        <f t="shared" si="424"/>
        <v>0</v>
      </c>
      <c r="BC192" s="21">
        <f t="shared" si="424"/>
        <v>0</v>
      </c>
    </row>
    <row r="193" spans="1:55" x14ac:dyDescent="0.25">
      <c r="A193" s="41"/>
      <c r="B193" s="54"/>
      <c r="C193" s="48"/>
      <c r="D193" s="55">
        <v>33602</v>
      </c>
      <c r="E193" s="56" t="s">
        <v>173</v>
      </c>
      <c r="F193" s="19">
        <f t="shared" si="436"/>
        <v>67751</v>
      </c>
      <c r="G193" s="19">
        <v>0</v>
      </c>
      <c r="H193" s="19">
        <f>SUM(F193:G193)</f>
        <v>67751</v>
      </c>
      <c r="I193" s="19">
        <f t="shared" si="437"/>
        <v>41136.120000000003</v>
      </c>
      <c r="J193" s="19">
        <f t="shared" si="437"/>
        <v>41136.120000000003</v>
      </c>
      <c r="K193" s="57">
        <f>H193-I193</f>
        <v>26614.879999999997</v>
      </c>
      <c r="M193" s="57">
        <f t="shared" si="281"/>
        <v>0</v>
      </c>
      <c r="O193" s="19">
        <v>43751</v>
      </c>
      <c r="P193" s="19"/>
      <c r="Q193" s="19">
        <f>O193+P193</f>
        <v>43751</v>
      </c>
      <c r="R193" s="59">
        <v>41136.120000000003</v>
      </c>
      <c r="S193" s="59">
        <v>41136.120000000003</v>
      </c>
      <c r="T193" s="58">
        <f t="shared" si="352"/>
        <v>2614.8799999999974</v>
      </c>
      <c r="V193" s="60">
        <v>24000</v>
      </c>
      <c r="W193" s="60">
        <v>0</v>
      </c>
      <c r="X193" s="39">
        <f t="shared" si="353"/>
        <v>24000</v>
      </c>
      <c r="Y193" s="60"/>
      <c r="Z193" s="60"/>
      <c r="AA193" s="39">
        <f t="shared" si="354"/>
        <v>24000</v>
      </c>
      <c r="AC193" s="19"/>
      <c r="AD193" s="19"/>
      <c r="AE193" s="19">
        <f>SUM(AC193:AD193)</f>
        <v>0</v>
      </c>
      <c r="AF193" s="19"/>
      <c r="AG193" s="19"/>
      <c r="AH193" s="19">
        <f>AE193-AF193</f>
        <v>0</v>
      </c>
      <c r="AJ193" s="19"/>
      <c r="AK193" s="19"/>
      <c r="AL193" s="19">
        <f>SUM(AJ193:AK193)</f>
        <v>0</v>
      </c>
      <c r="AM193" s="19"/>
      <c r="AN193" s="19"/>
      <c r="AO193" s="19">
        <f>AL193-AM193</f>
        <v>0</v>
      </c>
      <c r="AQ193" s="21">
        <f t="shared" si="361"/>
        <v>67751</v>
      </c>
      <c r="AR193" s="21">
        <f t="shared" si="361"/>
        <v>0</v>
      </c>
      <c r="AS193" s="21">
        <f t="shared" si="361"/>
        <v>67751</v>
      </c>
      <c r="AT193" s="21">
        <f t="shared" si="355"/>
        <v>41136.120000000003</v>
      </c>
      <c r="AU193" s="21">
        <f t="shared" si="355"/>
        <v>41136.120000000003</v>
      </c>
      <c r="AV193" s="21">
        <f t="shared" si="355"/>
        <v>26614.879999999997</v>
      </c>
      <c r="AW193" s="18"/>
      <c r="AX193" s="21">
        <f t="shared" si="425"/>
        <v>0</v>
      </c>
      <c r="AY193" s="21">
        <f t="shared" si="425"/>
        <v>0</v>
      </c>
      <c r="AZ193" s="21">
        <f t="shared" si="425"/>
        <v>0</v>
      </c>
      <c r="BA193" s="21">
        <f t="shared" si="424"/>
        <v>0</v>
      </c>
      <c r="BB193" s="21">
        <f t="shared" si="424"/>
        <v>0</v>
      </c>
      <c r="BC193" s="21">
        <f t="shared" si="424"/>
        <v>0</v>
      </c>
    </row>
    <row r="194" spans="1:55" x14ac:dyDescent="0.25">
      <c r="A194" s="41"/>
      <c r="B194" s="54"/>
      <c r="C194" s="48"/>
      <c r="D194" s="55">
        <v>33604</v>
      </c>
      <c r="E194" s="56" t="s">
        <v>174</v>
      </c>
      <c r="F194" s="19">
        <f t="shared" si="436"/>
        <v>611042</v>
      </c>
      <c r="G194" s="19">
        <v>0</v>
      </c>
      <c r="H194" s="19">
        <f>SUM(F194:G194)</f>
        <v>611042</v>
      </c>
      <c r="I194" s="19">
        <f t="shared" si="437"/>
        <v>362848.88</v>
      </c>
      <c r="J194" s="19">
        <f t="shared" si="437"/>
        <v>334921.52</v>
      </c>
      <c r="K194" s="57">
        <f>H194-I194</f>
        <v>248193.12</v>
      </c>
      <c r="M194" s="57">
        <f t="shared" si="281"/>
        <v>27927.359999999986</v>
      </c>
      <c r="O194" s="19">
        <v>611042</v>
      </c>
      <c r="P194" s="19"/>
      <c r="Q194" s="19">
        <f>O194+P194</f>
        <v>611042</v>
      </c>
      <c r="R194" s="59">
        <v>362848.88</v>
      </c>
      <c r="S194" s="59">
        <v>334921.52</v>
      </c>
      <c r="T194" s="58">
        <f t="shared" si="352"/>
        <v>248193.12</v>
      </c>
      <c r="V194" s="60"/>
      <c r="W194" s="60"/>
      <c r="X194" s="39">
        <f t="shared" si="353"/>
        <v>0</v>
      </c>
      <c r="Y194" s="60"/>
      <c r="Z194" s="60"/>
      <c r="AA194" s="39">
        <f t="shared" si="354"/>
        <v>0</v>
      </c>
      <c r="AC194" s="19"/>
      <c r="AD194" s="19"/>
      <c r="AE194" s="19">
        <f>SUM(AC194:AD194)</f>
        <v>0</v>
      </c>
      <c r="AF194" s="19"/>
      <c r="AG194" s="19"/>
      <c r="AH194" s="19">
        <f>AE194-AF194</f>
        <v>0</v>
      </c>
      <c r="AJ194" s="19"/>
      <c r="AK194" s="19"/>
      <c r="AL194" s="19">
        <f>SUM(AJ194:AK194)</f>
        <v>0</v>
      </c>
      <c r="AM194" s="19"/>
      <c r="AN194" s="19"/>
      <c r="AO194" s="19">
        <f>AL194-AM194</f>
        <v>0</v>
      </c>
      <c r="AQ194" s="21">
        <f t="shared" si="361"/>
        <v>611042</v>
      </c>
      <c r="AR194" s="21">
        <f t="shared" si="361"/>
        <v>0</v>
      </c>
      <c r="AS194" s="21">
        <f t="shared" si="361"/>
        <v>611042</v>
      </c>
      <c r="AT194" s="21">
        <f t="shared" si="355"/>
        <v>362848.88</v>
      </c>
      <c r="AU194" s="21">
        <f t="shared" si="355"/>
        <v>334921.52</v>
      </c>
      <c r="AV194" s="21">
        <f t="shared" si="355"/>
        <v>248193.12</v>
      </c>
      <c r="AW194" s="18"/>
      <c r="AX194" s="21">
        <f t="shared" si="425"/>
        <v>0</v>
      </c>
      <c r="AY194" s="21">
        <f t="shared" si="425"/>
        <v>0</v>
      </c>
      <c r="AZ194" s="21">
        <f t="shared" si="425"/>
        <v>0</v>
      </c>
      <c r="BA194" s="21">
        <f t="shared" si="424"/>
        <v>0</v>
      </c>
      <c r="BB194" s="21">
        <f t="shared" si="424"/>
        <v>0</v>
      </c>
      <c r="BC194" s="21">
        <f t="shared" si="424"/>
        <v>0</v>
      </c>
    </row>
    <row r="195" spans="1:55" x14ac:dyDescent="0.25">
      <c r="A195" s="41"/>
      <c r="B195" s="48"/>
      <c r="C195" s="49">
        <v>33800</v>
      </c>
      <c r="D195" s="50" t="s">
        <v>175</v>
      </c>
      <c r="E195" s="51"/>
      <c r="F195" s="52">
        <f t="shared" ref="F195:K195" si="438">SUM(F196)</f>
        <v>21494362.16</v>
      </c>
      <c r="G195" s="52">
        <f t="shared" si="438"/>
        <v>0</v>
      </c>
      <c r="H195" s="52">
        <f t="shared" si="438"/>
        <v>21494362.16</v>
      </c>
      <c r="I195" s="52">
        <f t="shared" si="438"/>
        <v>12403215.370000001</v>
      </c>
      <c r="J195" s="52">
        <f t="shared" si="438"/>
        <v>12238326.370000001</v>
      </c>
      <c r="K195" s="53">
        <f t="shared" si="438"/>
        <v>9091146.7899999991</v>
      </c>
      <c r="M195" s="53">
        <f t="shared" si="281"/>
        <v>164889</v>
      </c>
      <c r="O195" s="52">
        <f t="shared" ref="O195:T195" si="439">SUM(O196)</f>
        <v>12293564</v>
      </c>
      <c r="P195" s="52">
        <f t="shared" si="439"/>
        <v>0</v>
      </c>
      <c r="Q195" s="52">
        <f t="shared" si="439"/>
        <v>12293564</v>
      </c>
      <c r="R195" s="52">
        <f t="shared" si="439"/>
        <v>6739857.3899999997</v>
      </c>
      <c r="S195" s="52">
        <f t="shared" si="439"/>
        <v>6574968.3899999997</v>
      </c>
      <c r="T195" s="53">
        <f t="shared" si="439"/>
        <v>5553706.6100000003</v>
      </c>
      <c r="V195" s="61">
        <f t="shared" ref="V195:AA195" si="440">SUM(V196)</f>
        <v>9200798.1600000001</v>
      </c>
      <c r="W195" s="61">
        <f t="shared" si="440"/>
        <v>0</v>
      </c>
      <c r="X195" s="61">
        <f t="shared" si="440"/>
        <v>9200798.1600000001</v>
      </c>
      <c r="Y195" s="61">
        <f t="shared" si="440"/>
        <v>5663357.9800000004</v>
      </c>
      <c r="Z195" s="61">
        <f t="shared" si="440"/>
        <v>5663357.9800000004</v>
      </c>
      <c r="AA195" s="61">
        <f t="shared" si="440"/>
        <v>3537440.1799999997</v>
      </c>
      <c r="AC195" s="52">
        <f t="shared" ref="AC195:AH195" si="441">SUM(AC196)</f>
        <v>0</v>
      </c>
      <c r="AD195" s="52">
        <f t="shared" si="441"/>
        <v>0</v>
      </c>
      <c r="AE195" s="52">
        <f t="shared" si="441"/>
        <v>0</v>
      </c>
      <c r="AF195" s="52">
        <f t="shared" si="441"/>
        <v>0</v>
      </c>
      <c r="AG195" s="52">
        <f t="shared" si="441"/>
        <v>0</v>
      </c>
      <c r="AH195" s="52">
        <f t="shared" si="441"/>
        <v>0</v>
      </c>
      <c r="AJ195" s="52">
        <f t="shared" ref="AJ195:AO195" si="442">SUM(AJ196)</f>
        <v>0</v>
      </c>
      <c r="AK195" s="52">
        <f t="shared" si="442"/>
        <v>0</v>
      </c>
      <c r="AL195" s="52">
        <f t="shared" si="442"/>
        <v>0</v>
      </c>
      <c r="AM195" s="52">
        <f t="shared" si="442"/>
        <v>0</v>
      </c>
      <c r="AN195" s="52">
        <f t="shared" si="442"/>
        <v>0</v>
      </c>
      <c r="AO195" s="52">
        <f t="shared" si="442"/>
        <v>0</v>
      </c>
      <c r="AQ195" s="21">
        <f t="shared" si="361"/>
        <v>21494362.16</v>
      </c>
      <c r="AR195" s="21">
        <f t="shared" si="361"/>
        <v>0</v>
      </c>
      <c r="AS195" s="21">
        <f t="shared" si="361"/>
        <v>21494362.16</v>
      </c>
      <c r="AT195" s="21">
        <f t="shared" si="355"/>
        <v>12403215.370000001</v>
      </c>
      <c r="AU195" s="21">
        <f t="shared" si="355"/>
        <v>12238326.370000001</v>
      </c>
      <c r="AV195" s="21">
        <f t="shared" si="355"/>
        <v>9091146.7899999991</v>
      </c>
      <c r="AW195" s="18"/>
      <c r="AX195" s="21">
        <f t="shared" si="425"/>
        <v>0</v>
      </c>
      <c r="AY195" s="21">
        <f t="shared" si="425"/>
        <v>0</v>
      </c>
      <c r="AZ195" s="21">
        <f t="shared" si="425"/>
        <v>0</v>
      </c>
      <c r="BA195" s="21">
        <f t="shared" si="424"/>
        <v>0</v>
      </c>
      <c r="BB195" s="21">
        <f t="shared" si="424"/>
        <v>0</v>
      </c>
      <c r="BC195" s="21">
        <f t="shared" si="424"/>
        <v>0</v>
      </c>
    </row>
    <row r="196" spans="1:55" x14ac:dyDescent="0.25">
      <c r="A196" s="41"/>
      <c r="B196" s="54"/>
      <c r="C196" s="48"/>
      <c r="D196" s="55">
        <v>33801</v>
      </c>
      <c r="E196" s="56" t="s">
        <v>176</v>
      </c>
      <c r="F196" s="19">
        <f>O196+V196+AC196+AJ196</f>
        <v>21494362.16</v>
      </c>
      <c r="G196" s="19">
        <v>0</v>
      </c>
      <c r="H196" s="19">
        <f>SUM(F196:G196)</f>
        <v>21494362.16</v>
      </c>
      <c r="I196" s="19">
        <f>R196+Y196+AF196+AM196</f>
        <v>12403215.370000001</v>
      </c>
      <c r="J196" s="19">
        <f>S196+Z196+AG196+AN196</f>
        <v>12238326.370000001</v>
      </c>
      <c r="K196" s="57">
        <f>H196-I196</f>
        <v>9091146.7899999991</v>
      </c>
      <c r="M196" s="57">
        <f t="shared" si="281"/>
        <v>164889</v>
      </c>
      <c r="O196" s="19">
        <v>12293564</v>
      </c>
      <c r="P196" s="19"/>
      <c r="Q196" s="19">
        <f>O196+P196</f>
        <v>12293564</v>
      </c>
      <c r="R196" s="59">
        <v>6739857.3899999997</v>
      </c>
      <c r="S196" s="59">
        <v>6574968.3899999997</v>
      </c>
      <c r="T196" s="58">
        <f t="shared" si="352"/>
        <v>5553706.6100000003</v>
      </c>
      <c r="V196" s="60">
        <v>9200798.1600000001</v>
      </c>
      <c r="W196" s="60"/>
      <c r="X196" s="39">
        <f t="shared" si="353"/>
        <v>9200798.1600000001</v>
      </c>
      <c r="Y196" s="59">
        <v>5663357.9800000004</v>
      </c>
      <c r="Z196" s="59">
        <v>5663357.9800000004</v>
      </c>
      <c r="AA196" s="39">
        <f t="shared" si="354"/>
        <v>3537440.1799999997</v>
      </c>
      <c r="AC196" s="19"/>
      <c r="AD196" s="19"/>
      <c r="AE196" s="19">
        <f>SUM(AC196:AD196)</f>
        <v>0</v>
      </c>
      <c r="AF196" s="19"/>
      <c r="AG196" s="19"/>
      <c r="AH196" s="19">
        <f>AE196-AF196</f>
        <v>0</v>
      </c>
      <c r="AJ196" s="19"/>
      <c r="AK196" s="19"/>
      <c r="AL196" s="19">
        <f>SUM(AJ196:AK196)</f>
        <v>0</v>
      </c>
      <c r="AM196" s="19"/>
      <c r="AN196" s="19"/>
      <c r="AO196" s="19">
        <f>AL196-AM196</f>
        <v>0</v>
      </c>
      <c r="AQ196" s="21">
        <f t="shared" si="361"/>
        <v>21494362.16</v>
      </c>
      <c r="AR196" s="21">
        <f t="shared" si="361"/>
        <v>0</v>
      </c>
      <c r="AS196" s="21">
        <f t="shared" si="361"/>
        <v>21494362.16</v>
      </c>
      <c r="AT196" s="21">
        <f t="shared" si="355"/>
        <v>12403215.370000001</v>
      </c>
      <c r="AU196" s="21">
        <f t="shared" si="355"/>
        <v>12238326.370000001</v>
      </c>
      <c r="AV196" s="21">
        <f t="shared" si="355"/>
        <v>9091146.7899999991</v>
      </c>
      <c r="AW196" s="18"/>
      <c r="AX196" s="21">
        <f t="shared" si="425"/>
        <v>0</v>
      </c>
      <c r="AY196" s="21">
        <f t="shared" si="425"/>
        <v>0</v>
      </c>
      <c r="AZ196" s="21">
        <f t="shared" si="425"/>
        <v>0</v>
      </c>
      <c r="BA196" s="21">
        <f t="shared" si="424"/>
        <v>0</v>
      </c>
      <c r="BB196" s="21">
        <f t="shared" si="424"/>
        <v>0</v>
      </c>
      <c r="BC196" s="21">
        <f t="shared" si="424"/>
        <v>0</v>
      </c>
    </row>
    <row r="197" spans="1:55" x14ac:dyDescent="0.25">
      <c r="A197" s="41"/>
      <c r="B197" s="42">
        <v>34000</v>
      </c>
      <c r="C197" s="43" t="s">
        <v>177</v>
      </c>
      <c r="D197" s="44"/>
      <c r="E197" s="45"/>
      <c r="F197" s="46">
        <f t="shared" ref="F197:K197" si="443">SUM(F198,F201,F203,F205)</f>
        <v>1946939.84</v>
      </c>
      <c r="G197" s="46">
        <f t="shared" si="443"/>
        <v>0</v>
      </c>
      <c r="H197" s="46">
        <f t="shared" si="443"/>
        <v>1946939.84</v>
      </c>
      <c r="I197" s="46">
        <f t="shared" si="443"/>
        <v>1623481.12</v>
      </c>
      <c r="J197" s="46">
        <f t="shared" si="443"/>
        <v>1536843.19</v>
      </c>
      <c r="K197" s="47">
        <f t="shared" si="443"/>
        <v>323458.72000000015</v>
      </c>
      <c r="M197" s="47">
        <f t="shared" ref="M197:M260" si="444">I197-J197</f>
        <v>86637.930000000168</v>
      </c>
      <c r="O197" s="46">
        <f t="shared" ref="O197:T197" si="445">SUM(O198,O201,O203,O205)</f>
        <v>1043663</v>
      </c>
      <c r="P197" s="46">
        <f t="shared" si="445"/>
        <v>0</v>
      </c>
      <c r="Q197" s="46">
        <f t="shared" si="445"/>
        <v>1043663</v>
      </c>
      <c r="R197" s="46">
        <f t="shared" si="445"/>
        <v>939218.01</v>
      </c>
      <c r="S197" s="46">
        <f t="shared" si="445"/>
        <v>852580.08</v>
      </c>
      <c r="T197" s="47">
        <f t="shared" si="445"/>
        <v>104444.99000000005</v>
      </c>
      <c r="V197" s="62">
        <f t="shared" ref="V197:AA197" si="446">SUM(V198,V201,V203,V205)</f>
        <v>903276.84000000008</v>
      </c>
      <c r="W197" s="62">
        <f t="shared" si="446"/>
        <v>0</v>
      </c>
      <c r="X197" s="62">
        <f t="shared" si="446"/>
        <v>903276.84000000008</v>
      </c>
      <c r="Y197" s="62">
        <f t="shared" si="446"/>
        <v>684263.11</v>
      </c>
      <c r="Z197" s="62">
        <f t="shared" si="446"/>
        <v>684263.11</v>
      </c>
      <c r="AA197" s="62">
        <f t="shared" si="446"/>
        <v>219013.73000000007</v>
      </c>
      <c r="AC197" s="46">
        <f t="shared" ref="AC197:AH197" si="447">SUM(AC198,AC201,AC203,AC205)</f>
        <v>0</v>
      </c>
      <c r="AD197" s="46">
        <f t="shared" si="447"/>
        <v>0</v>
      </c>
      <c r="AE197" s="46">
        <f t="shared" si="447"/>
        <v>0</v>
      </c>
      <c r="AF197" s="46">
        <f t="shared" si="447"/>
        <v>0</v>
      </c>
      <c r="AG197" s="46">
        <f t="shared" si="447"/>
        <v>0</v>
      </c>
      <c r="AH197" s="46">
        <f t="shared" si="447"/>
        <v>0</v>
      </c>
      <c r="AJ197" s="46">
        <f t="shared" ref="AJ197:AO197" si="448">SUM(AJ198,AJ201,AJ203,AJ205)</f>
        <v>0</v>
      </c>
      <c r="AK197" s="46">
        <f t="shared" si="448"/>
        <v>0</v>
      </c>
      <c r="AL197" s="46">
        <f t="shared" si="448"/>
        <v>0</v>
      </c>
      <c r="AM197" s="46">
        <f t="shared" si="448"/>
        <v>0</v>
      </c>
      <c r="AN197" s="46">
        <f t="shared" si="448"/>
        <v>0</v>
      </c>
      <c r="AO197" s="46">
        <f t="shared" si="448"/>
        <v>0</v>
      </c>
      <c r="AQ197" s="21">
        <f t="shared" si="361"/>
        <v>1946939.84</v>
      </c>
      <c r="AR197" s="21">
        <f t="shared" si="361"/>
        <v>0</v>
      </c>
      <c r="AS197" s="21">
        <f t="shared" si="361"/>
        <v>1946939.84</v>
      </c>
      <c r="AT197" s="21">
        <f t="shared" si="355"/>
        <v>1623481.12</v>
      </c>
      <c r="AU197" s="21">
        <f t="shared" si="355"/>
        <v>1536843.19</v>
      </c>
      <c r="AV197" s="21">
        <f t="shared" si="355"/>
        <v>323458.72000000009</v>
      </c>
      <c r="AW197" s="18"/>
      <c r="AX197" s="21">
        <f t="shared" si="425"/>
        <v>0</v>
      </c>
      <c r="AY197" s="21">
        <f t="shared" si="425"/>
        <v>0</v>
      </c>
      <c r="AZ197" s="21">
        <f t="shared" si="425"/>
        <v>0</v>
      </c>
      <c r="BA197" s="21">
        <f t="shared" si="424"/>
        <v>0</v>
      </c>
      <c r="BB197" s="21">
        <f t="shared" si="424"/>
        <v>0</v>
      </c>
      <c r="BC197" s="21">
        <f t="shared" si="424"/>
        <v>0</v>
      </c>
    </row>
    <row r="198" spans="1:55" x14ac:dyDescent="0.25">
      <c r="A198" s="41"/>
      <c r="B198" s="48"/>
      <c r="C198" s="49">
        <v>34100</v>
      </c>
      <c r="D198" s="50" t="s">
        <v>178</v>
      </c>
      <c r="E198" s="51"/>
      <c r="F198" s="52">
        <f t="shared" ref="F198:K198" si="449">SUM(F199:F200)</f>
        <v>270000.04000000004</v>
      </c>
      <c r="G198" s="52">
        <f t="shared" si="449"/>
        <v>0</v>
      </c>
      <c r="H198" s="52">
        <f t="shared" si="449"/>
        <v>270000.04000000004</v>
      </c>
      <c r="I198" s="52">
        <f t="shared" si="449"/>
        <v>228775.03999999998</v>
      </c>
      <c r="J198" s="52">
        <f t="shared" si="449"/>
        <v>142137.10999999999</v>
      </c>
      <c r="K198" s="53">
        <f t="shared" si="449"/>
        <v>41225.000000000058</v>
      </c>
      <c r="M198" s="53">
        <f t="shared" si="444"/>
        <v>86637.93</v>
      </c>
      <c r="O198" s="52">
        <f t="shared" ref="O198:T198" si="450">SUM(O199)</f>
        <v>100000</v>
      </c>
      <c r="P198" s="52">
        <f t="shared" si="450"/>
        <v>0</v>
      </c>
      <c r="Q198" s="52">
        <f t="shared" si="450"/>
        <v>100000</v>
      </c>
      <c r="R198" s="52">
        <f t="shared" si="450"/>
        <v>86637.93</v>
      </c>
      <c r="S198" s="52">
        <f t="shared" si="450"/>
        <v>0</v>
      </c>
      <c r="T198" s="53">
        <f t="shared" si="450"/>
        <v>13362.070000000007</v>
      </c>
      <c r="V198" s="61">
        <f t="shared" ref="V198:AA198" si="451">SUM(V199:V200)</f>
        <v>170000.04</v>
      </c>
      <c r="W198" s="61">
        <f t="shared" si="451"/>
        <v>0</v>
      </c>
      <c r="X198" s="61">
        <f t="shared" si="451"/>
        <v>170000.04</v>
      </c>
      <c r="Y198" s="61">
        <f t="shared" si="451"/>
        <v>142137.10999999999</v>
      </c>
      <c r="Z198" s="61">
        <f t="shared" si="451"/>
        <v>142137.10999999999</v>
      </c>
      <c r="AA198" s="61">
        <f t="shared" si="451"/>
        <v>27862.930000000022</v>
      </c>
      <c r="AC198" s="52">
        <f t="shared" ref="AC198:AH198" si="452">SUM(AC199:AC200)</f>
        <v>0</v>
      </c>
      <c r="AD198" s="52">
        <f t="shared" si="452"/>
        <v>0</v>
      </c>
      <c r="AE198" s="52">
        <f t="shared" si="452"/>
        <v>0</v>
      </c>
      <c r="AF198" s="52">
        <f t="shared" si="452"/>
        <v>0</v>
      </c>
      <c r="AG198" s="52">
        <f t="shared" si="452"/>
        <v>0</v>
      </c>
      <c r="AH198" s="52">
        <f t="shared" si="452"/>
        <v>0</v>
      </c>
      <c r="AJ198" s="52">
        <f t="shared" ref="AJ198:AO198" si="453">SUM(AJ199:AJ200)</f>
        <v>0</v>
      </c>
      <c r="AK198" s="52">
        <f t="shared" si="453"/>
        <v>0</v>
      </c>
      <c r="AL198" s="52">
        <f t="shared" si="453"/>
        <v>0</v>
      </c>
      <c r="AM198" s="52">
        <f t="shared" si="453"/>
        <v>0</v>
      </c>
      <c r="AN198" s="52">
        <f t="shared" si="453"/>
        <v>0</v>
      </c>
      <c r="AO198" s="52">
        <f t="shared" si="453"/>
        <v>0</v>
      </c>
      <c r="AQ198" s="21">
        <f t="shared" si="361"/>
        <v>270000.04000000004</v>
      </c>
      <c r="AR198" s="21">
        <f t="shared" si="361"/>
        <v>0</v>
      </c>
      <c r="AS198" s="21">
        <f t="shared" si="361"/>
        <v>270000.04000000004</v>
      </c>
      <c r="AT198" s="21">
        <f t="shared" si="355"/>
        <v>228775.03999999998</v>
      </c>
      <c r="AU198" s="21">
        <f t="shared" si="355"/>
        <v>142137.10999999999</v>
      </c>
      <c r="AV198" s="21">
        <f t="shared" si="355"/>
        <v>41225.000000000029</v>
      </c>
      <c r="AW198" s="18"/>
      <c r="AX198" s="21">
        <f t="shared" si="425"/>
        <v>0</v>
      </c>
      <c r="AY198" s="21">
        <f t="shared" si="425"/>
        <v>0</v>
      </c>
      <c r="AZ198" s="21">
        <f t="shared" si="425"/>
        <v>0</v>
      </c>
      <c r="BA198" s="21">
        <f t="shared" si="424"/>
        <v>0</v>
      </c>
      <c r="BB198" s="21">
        <f t="shared" si="424"/>
        <v>0</v>
      </c>
      <c r="BC198" s="21">
        <f t="shared" si="424"/>
        <v>0</v>
      </c>
    </row>
    <row r="199" spans="1:55" ht="30" x14ac:dyDescent="0.25">
      <c r="A199" s="41"/>
      <c r="B199" s="54"/>
      <c r="C199" s="48"/>
      <c r="D199" s="55">
        <v>34101</v>
      </c>
      <c r="E199" s="56" t="s">
        <v>179</v>
      </c>
      <c r="F199" s="19">
        <f>O199+V199+AC199+AJ199</f>
        <v>270000.04000000004</v>
      </c>
      <c r="G199" s="19">
        <v>0</v>
      </c>
      <c r="H199" s="19">
        <f>SUM(F199:G199)</f>
        <v>270000.04000000004</v>
      </c>
      <c r="I199" s="19">
        <f>R199+Y199+AF199+AM199</f>
        <v>228775.03999999998</v>
      </c>
      <c r="J199" s="19">
        <f>S199+Z199+AG199+AN199</f>
        <v>142137.10999999999</v>
      </c>
      <c r="K199" s="57">
        <f>H199-I199</f>
        <v>41225.000000000058</v>
      </c>
      <c r="M199" s="57">
        <f t="shared" si="444"/>
        <v>86637.93</v>
      </c>
      <c r="O199" s="19">
        <v>100000</v>
      </c>
      <c r="P199" s="19"/>
      <c r="Q199" s="19">
        <f>O199+P199</f>
        <v>100000</v>
      </c>
      <c r="R199" s="59">
        <v>86637.93</v>
      </c>
      <c r="S199" s="59">
        <v>0</v>
      </c>
      <c r="T199" s="58">
        <f t="shared" si="352"/>
        <v>13362.070000000007</v>
      </c>
      <c r="V199" s="60">
        <v>170000.04</v>
      </c>
      <c r="W199" s="60">
        <v>0</v>
      </c>
      <c r="X199" s="39">
        <f t="shared" si="353"/>
        <v>170000.04</v>
      </c>
      <c r="Y199" s="59">
        <v>142137.10999999999</v>
      </c>
      <c r="Z199" s="59">
        <v>142137.10999999999</v>
      </c>
      <c r="AA199" s="39">
        <f t="shared" si="354"/>
        <v>27862.930000000022</v>
      </c>
      <c r="AC199" s="19"/>
      <c r="AD199" s="19"/>
      <c r="AE199" s="19">
        <f>SUM(AC199:AD199)</f>
        <v>0</v>
      </c>
      <c r="AF199" s="19"/>
      <c r="AG199" s="19"/>
      <c r="AH199" s="19">
        <f>AE199-AF199</f>
        <v>0</v>
      </c>
      <c r="AJ199" s="19"/>
      <c r="AK199" s="19"/>
      <c r="AL199" s="19">
        <f>SUM(AJ199:AK199)</f>
        <v>0</v>
      </c>
      <c r="AM199" s="19"/>
      <c r="AN199" s="19"/>
      <c r="AO199" s="19">
        <f>AL199-AM199</f>
        <v>0</v>
      </c>
      <c r="AQ199" s="21">
        <f t="shared" si="361"/>
        <v>270000.04000000004</v>
      </c>
      <c r="AR199" s="21">
        <f t="shared" si="361"/>
        <v>0</v>
      </c>
      <c r="AS199" s="21">
        <f t="shared" si="361"/>
        <v>270000.04000000004</v>
      </c>
      <c r="AT199" s="21">
        <f t="shared" si="355"/>
        <v>228775.03999999998</v>
      </c>
      <c r="AU199" s="21">
        <f t="shared" si="355"/>
        <v>142137.10999999999</v>
      </c>
      <c r="AV199" s="21">
        <f t="shared" si="355"/>
        <v>41225.000000000029</v>
      </c>
      <c r="AW199" s="18"/>
      <c r="AX199" s="21">
        <f t="shared" si="425"/>
        <v>0</v>
      </c>
      <c r="AY199" s="21">
        <f t="shared" si="425"/>
        <v>0</v>
      </c>
      <c r="AZ199" s="21">
        <f t="shared" si="425"/>
        <v>0</v>
      </c>
      <c r="BA199" s="21">
        <f t="shared" si="424"/>
        <v>0</v>
      </c>
      <c r="BB199" s="21">
        <f t="shared" si="424"/>
        <v>0</v>
      </c>
      <c r="BC199" s="21">
        <f t="shared" si="424"/>
        <v>0</v>
      </c>
    </row>
    <row r="200" spans="1:55" ht="30" x14ac:dyDescent="0.25">
      <c r="A200" s="41"/>
      <c r="B200" s="54"/>
      <c r="C200" s="48"/>
      <c r="D200" s="72">
        <v>34102</v>
      </c>
      <c r="E200" s="73" t="s">
        <v>180</v>
      </c>
      <c r="F200" s="19">
        <f>O200+V200+AC200+AJ200</f>
        <v>0</v>
      </c>
      <c r="G200" s="19">
        <v>0</v>
      </c>
      <c r="H200" s="19">
        <f>SUM(F200:G200)</f>
        <v>0</v>
      </c>
      <c r="I200" s="19">
        <f>R200+Y200+AF200+AM200</f>
        <v>0</v>
      </c>
      <c r="J200" s="19">
        <f>S200+Z200+AG200+AN200</f>
        <v>0</v>
      </c>
      <c r="K200" s="57">
        <f>H200-I200</f>
        <v>0</v>
      </c>
      <c r="M200" s="57">
        <f t="shared" si="444"/>
        <v>0</v>
      </c>
      <c r="O200" s="19"/>
      <c r="P200" s="19"/>
      <c r="Q200" s="19">
        <f>O200+P200</f>
        <v>0</v>
      </c>
      <c r="R200" s="19"/>
      <c r="S200" s="19"/>
      <c r="T200" s="58">
        <f t="shared" si="352"/>
        <v>0</v>
      </c>
      <c r="V200" s="60"/>
      <c r="W200" s="60"/>
      <c r="X200" s="39">
        <f t="shared" si="353"/>
        <v>0</v>
      </c>
      <c r="Y200" s="60"/>
      <c r="Z200" s="60"/>
      <c r="AA200" s="39">
        <f t="shared" si="354"/>
        <v>0</v>
      </c>
      <c r="AC200" s="19"/>
      <c r="AD200" s="19"/>
      <c r="AE200" s="19">
        <f>SUM(AC200:AD200)</f>
        <v>0</v>
      </c>
      <c r="AF200" s="19"/>
      <c r="AG200" s="19"/>
      <c r="AH200" s="19">
        <f>AE200-AF200</f>
        <v>0</v>
      </c>
      <c r="AJ200" s="19"/>
      <c r="AK200" s="19"/>
      <c r="AL200" s="19">
        <f>SUM(AJ200:AK200)</f>
        <v>0</v>
      </c>
      <c r="AM200" s="19"/>
      <c r="AN200" s="19"/>
      <c r="AO200" s="19">
        <f>AL200-AM200</f>
        <v>0</v>
      </c>
      <c r="AQ200" s="21">
        <f t="shared" si="361"/>
        <v>0</v>
      </c>
      <c r="AR200" s="21">
        <f t="shared" si="361"/>
        <v>0</v>
      </c>
      <c r="AS200" s="21">
        <f t="shared" si="361"/>
        <v>0</v>
      </c>
      <c r="AT200" s="21">
        <f t="shared" si="355"/>
        <v>0</v>
      </c>
      <c r="AU200" s="21">
        <f t="shared" si="355"/>
        <v>0</v>
      </c>
      <c r="AV200" s="21">
        <f t="shared" si="355"/>
        <v>0</v>
      </c>
      <c r="AW200" s="18"/>
      <c r="AX200" s="21">
        <f t="shared" si="425"/>
        <v>0</v>
      </c>
      <c r="AY200" s="21">
        <f t="shared" si="425"/>
        <v>0</v>
      </c>
      <c r="AZ200" s="21">
        <f t="shared" si="425"/>
        <v>0</v>
      </c>
      <c r="BA200" s="21">
        <f t="shared" si="424"/>
        <v>0</v>
      </c>
      <c r="BB200" s="21">
        <f t="shared" si="424"/>
        <v>0</v>
      </c>
      <c r="BC200" s="21">
        <f t="shared" si="424"/>
        <v>0</v>
      </c>
    </row>
    <row r="201" spans="1:55" x14ac:dyDescent="0.25">
      <c r="A201" s="41"/>
      <c r="B201" s="48"/>
      <c r="C201" s="49">
        <v>34300</v>
      </c>
      <c r="D201" s="50" t="s">
        <v>181</v>
      </c>
      <c r="E201" s="51"/>
      <c r="F201" s="52">
        <f t="shared" ref="F201:K201" si="454">SUM(F202)</f>
        <v>733276.8</v>
      </c>
      <c r="G201" s="52">
        <f t="shared" si="454"/>
        <v>0</v>
      </c>
      <c r="H201" s="52">
        <f t="shared" si="454"/>
        <v>733276.8</v>
      </c>
      <c r="I201" s="52">
        <f t="shared" si="454"/>
        <v>542126</v>
      </c>
      <c r="J201" s="52">
        <f t="shared" si="454"/>
        <v>542126</v>
      </c>
      <c r="K201" s="53">
        <f t="shared" si="454"/>
        <v>191150.80000000005</v>
      </c>
      <c r="M201" s="53">
        <f t="shared" si="444"/>
        <v>0</v>
      </c>
      <c r="O201" s="52"/>
      <c r="P201" s="52">
        <f>SUM(P202)</f>
        <v>0</v>
      </c>
      <c r="Q201" s="52">
        <f>SUM(Q202)</f>
        <v>0</v>
      </c>
      <c r="R201" s="52">
        <f>SUM(R202)</f>
        <v>0</v>
      </c>
      <c r="S201" s="52">
        <f>SUM(S202)</f>
        <v>0</v>
      </c>
      <c r="T201" s="53">
        <f>SUM(T202)</f>
        <v>0</v>
      </c>
      <c r="V201" s="61">
        <f t="shared" ref="V201:AA201" si="455">SUM(V202)</f>
        <v>733276.8</v>
      </c>
      <c r="W201" s="61">
        <f t="shared" si="455"/>
        <v>0</v>
      </c>
      <c r="X201" s="61">
        <f t="shared" si="455"/>
        <v>733276.8</v>
      </c>
      <c r="Y201" s="61">
        <f t="shared" si="455"/>
        <v>542126</v>
      </c>
      <c r="Z201" s="61">
        <f t="shared" si="455"/>
        <v>542126</v>
      </c>
      <c r="AA201" s="61">
        <f t="shared" si="455"/>
        <v>191150.80000000005</v>
      </c>
      <c r="AC201" s="52">
        <f t="shared" ref="AC201:AH201" si="456">SUM(AC202)</f>
        <v>0</v>
      </c>
      <c r="AD201" s="52">
        <f t="shared" si="456"/>
        <v>0</v>
      </c>
      <c r="AE201" s="52">
        <f t="shared" si="456"/>
        <v>0</v>
      </c>
      <c r="AF201" s="52">
        <f t="shared" si="456"/>
        <v>0</v>
      </c>
      <c r="AG201" s="52">
        <f t="shared" si="456"/>
        <v>0</v>
      </c>
      <c r="AH201" s="52">
        <f t="shared" si="456"/>
        <v>0</v>
      </c>
      <c r="AJ201" s="52">
        <f t="shared" ref="AJ201:AO201" si="457">SUM(AJ202)</f>
        <v>0</v>
      </c>
      <c r="AK201" s="52">
        <f t="shared" si="457"/>
        <v>0</v>
      </c>
      <c r="AL201" s="52">
        <f t="shared" si="457"/>
        <v>0</v>
      </c>
      <c r="AM201" s="52">
        <f t="shared" si="457"/>
        <v>0</v>
      </c>
      <c r="AN201" s="52">
        <f t="shared" si="457"/>
        <v>0</v>
      </c>
      <c r="AO201" s="52">
        <f t="shared" si="457"/>
        <v>0</v>
      </c>
      <c r="AQ201" s="21">
        <f t="shared" si="361"/>
        <v>733276.8</v>
      </c>
      <c r="AR201" s="21">
        <f t="shared" si="361"/>
        <v>0</v>
      </c>
      <c r="AS201" s="21">
        <f t="shared" si="361"/>
        <v>733276.8</v>
      </c>
      <c r="AT201" s="21">
        <f t="shared" si="355"/>
        <v>542126</v>
      </c>
      <c r="AU201" s="21">
        <f t="shared" si="355"/>
        <v>542126</v>
      </c>
      <c r="AV201" s="21">
        <f t="shared" si="355"/>
        <v>191150.80000000005</v>
      </c>
      <c r="AW201" s="18"/>
      <c r="AX201" s="21">
        <f t="shared" si="425"/>
        <v>0</v>
      </c>
      <c r="AY201" s="21">
        <f t="shared" si="425"/>
        <v>0</v>
      </c>
      <c r="AZ201" s="21">
        <f t="shared" si="425"/>
        <v>0</v>
      </c>
      <c r="BA201" s="21">
        <f t="shared" si="424"/>
        <v>0</v>
      </c>
      <c r="BB201" s="21">
        <f t="shared" si="424"/>
        <v>0</v>
      </c>
      <c r="BC201" s="21">
        <f t="shared" si="424"/>
        <v>0</v>
      </c>
    </row>
    <row r="202" spans="1:55" x14ac:dyDescent="0.25">
      <c r="A202" s="41"/>
      <c r="B202" s="54"/>
      <c r="C202" s="48"/>
      <c r="D202" s="55">
        <v>34302</v>
      </c>
      <c r="E202" s="56" t="s">
        <v>182</v>
      </c>
      <c r="F202" s="19">
        <f>O202+V202+AC202+AJ202</f>
        <v>733276.8</v>
      </c>
      <c r="G202" s="19">
        <v>0</v>
      </c>
      <c r="H202" s="19">
        <f>SUM(F202:G202)</f>
        <v>733276.8</v>
      </c>
      <c r="I202" s="19">
        <f>R202+Y202+AF202+AM202</f>
        <v>542126</v>
      </c>
      <c r="J202" s="19">
        <f>S202+Z202+AG202+AN202</f>
        <v>542126</v>
      </c>
      <c r="K202" s="57">
        <f>H202-I202</f>
        <v>191150.80000000005</v>
      </c>
      <c r="M202" s="57">
        <f t="shared" si="444"/>
        <v>0</v>
      </c>
      <c r="O202" s="19"/>
      <c r="P202" s="19"/>
      <c r="Q202" s="19">
        <f>O202+P202</f>
        <v>0</v>
      </c>
      <c r="R202" s="19">
        <v>0</v>
      </c>
      <c r="S202" s="19">
        <v>0</v>
      </c>
      <c r="T202" s="58">
        <f t="shared" si="352"/>
        <v>0</v>
      </c>
      <c r="V202" s="60">
        <v>733276.8</v>
      </c>
      <c r="W202" s="60">
        <v>0</v>
      </c>
      <c r="X202" s="39">
        <f t="shared" si="353"/>
        <v>733276.8</v>
      </c>
      <c r="Y202" s="59">
        <v>542126</v>
      </c>
      <c r="Z202" s="59">
        <v>542126</v>
      </c>
      <c r="AA202" s="39">
        <f t="shared" si="354"/>
        <v>191150.80000000005</v>
      </c>
      <c r="AC202" s="19"/>
      <c r="AD202" s="19"/>
      <c r="AE202" s="19">
        <f>SUM(AC202:AD202)</f>
        <v>0</v>
      </c>
      <c r="AF202" s="19"/>
      <c r="AG202" s="19"/>
      <c r="AH202" s="19">
        <f>AE202-AF202</f>
        <v>0</v>
      </c>
      <c r="AJ202" s="19"/>
      <c r="AK202" s="19"/>
      <c r="AL202" s="19">
        <f>SUM(AJ202:AK202)</f>
        <v>0</v>
      </c>
      <c r="AM202" s="19"/>
      <c r="AN202" s="19"/>
      <c r="AO202" s="19">
        <f>AL202-AM202</f>
        <v>0</v>
      </c>
      <c r="AQ202" s="21">
        <f t="shared" si="361"/>
        <v>733276.8</v>
      </c>
      <c r="AR202" s="21">
        <f t="shared" si="361"/>
        <v>0</v>
      </c>
      <c r="AS202" s="21">
        <f t="shared" si="361"/>
        <v>733276.8</v>
      </c>
      <c r="AT202" s="21">
        <f t="shared" si="355"/>
        <v>542126</v>
      </c>
      <c r="AU202" s="21">
        <f t="shared" si="355"/>
        <v>542126</v>
      </c>
      <c r="AV202" s="21">
        <f t="shared" si="355"/>
        <v>191150.80000000005</v>
      </c>
      <c r="AW202" s="18"/>
      <c r="AX202" s="21">
        <f t="shared" si="425"/>
        <v>0</v>
      </c>
      <c r="AY202" s="21">
        <f t="shared" si="425"/>
        <v>0</v>
      </c>
      <c r="AZ202" s="21">
        <f t="shared" si="425"/>
        <v>0</v>
      </c>
      <c r="BA202" s="21">
        <f t="shared" si="424"/>
        <v>0</v>
      </c>
      <c r="BB202" s="21">
        <f t="shared" si="424"/>
        <v>0</v>
      </c>
      <c r="BC202" s="21">
        <f t="shared" si="424"/>
        <v>0</v>
      </c>
    </row>
    <row r="203" spans="1:55" x14ac:dyDescent="0.25">
      <c r="A203" s="41"/>
      <c r="B203" s="48"/>
      <c r="C203" s="49">
        <v>34400</v>
      </c>
      <c r="D203" s="50" t="s">
        <v>183</v>
      </c>
      <c r="E203" s="51"/>
      <c r="F203" s="52">
        <f t="shared" ref="F203:K203" si="458">SUM(F204)</f>
        <v>0</v>
      </c>
      <c r="G203" s="52">
        <f t="shared" si="458"/>
        <v>0</v>
      </c>
      <c r="H203" s="52">
        <f t="shared" si="458"/>
        <v>0</v>
      </c>
      <c r="I203" s="52">
        <f t="shared" si="458"/>
        <v>0</v>
      </c>
      <c r="J203" s="52">
        <f t="shared" si="458"/>
        <v>0</v>
      </c>
      <c r="K203" s="53">
        <f t="shared" si="458"/>
        <v>0</v>
      </c>
      <c r="M203" s="53">
        <f t="shared" si="444"/>
        <v>0</v>
      </c>
      <c r="O203" s="52"/>
      <c r="P203" s="52">
        <f>SUM(P204)</f>
        <v>0</v>
      </c>
      <c r="Q203" s="52">
        <f>SUM(Q204)</f>
        <v>0</v>
      </c>
      <c r="R203" s="52">
        <f>SUM(R204)</f>
        <v>0</v>
      </c>
      <c r="S203" s="52">
        <f>SUM(S204)</f>
        <v>0</v>
      </c>
      <c r="T203" s="53">
        <f>SUM(T204)</f>
        <v>0</v>
      </c>
      <c r="V203" s="61"/>
      <c r="W203" s="61"/>
      <c r="X203" s="61">
        <f>SUM(X204)</f>
        <v>0</v>
      </c>
      <c r="Y203" s="61"/>
      <c r="Z203" s="61"/>
      <c r="AA203" s="61">
        <f>SUM(AA204)</f>
        <v>0</v>
      </c>
      <c r="AC203" s="52">
        <f t="shared" ref="AC203:AH203" si="459">SUM(AC204)</f>
        <v>0</v>
      </c>
      <c r="AD203" s="52">
        <f t="shared" si="459"/>
        <v>0</v>
      </c>
      <c r="AE203" s="52">
        <f t="shared" si="459"/>
        <v>0</v>
      </c>
      <c r="AF203" s="52">
        <f t="shared" si="459"/>
        <v>0</v>
      </c>
      <c r="AG203" s="52">
        <f t="shared" si="459"/>
        <v>0</v>
      </c>
      <c r="AH203" s="52">
        <f t="shared" si="459"/>
        <v>0</v>
      </c>
      <c r="AJ203" s="52">
        <f t="shared" ref="AJ203:AO203" si="460">SUM(AJ204)</f>
        <v>0</v>
      </c>
      <c r="AK203" s="52">
        <f t="shared" si="460"/>
        <v>0</v>
      </c>
      <c r="AL203" s="52">
        <f t="shared" si="460"/>
        <v>0</v>
      </c>
      <c r="AM203" s="52">
        <f t="shared" si="460"/>
        <v>0</v>
      </c>
      <c r="AN203" s="52">
        <f t="shared" si="460"/>
        <v>0</v>
      </c>
      <c r="AO203" s="52">
        <f t="shared" si="460"/>
        <v>0</v>
      </c>
      <c r="AQ203" s="21">
        <f t="shared" si="361"/>
        <v>0</v>
      </c>
      <c r="AR203" s="21">
        <f t="shared" si="361"/>
        <v>0</v>
      </c>
      <c r="AS203" s="21">
        <f t="shared" si="361"/>
        <v>0</v>
      </c>
      <c r="AT203" s="21">
        <f t="shared" si="355"/>
        <v>0</v>
      </c>
      <c r="AU203" s="21">
        <f t="shared" si="355"/>
        <v>0</v>
      </c>
      <c r="AV203" s="21">
        <f t="shared" si="355"/>
        <v>0</v>
      </c>
      <c r="AW203" s="18"/>
      <c r="AX203" s="21">
        <f t="shared" si="425"/>
        <v>0</v>
      </c>
      <c r="AY203" s="21">
        <f t="shared" si="425"/>
        <v>0</v>
      </c>
      <c r="AZ203" s="21">
        <f t="shared" si="425"/>
        <v>0</v>
      </c>
      <c r="BA203" s="21">
        <f t="shared" si="424"/>
        <v>0</v>
      </c>
      <c r="BB203" s="21">
        <f t="shared" si="424"/>
        <v>0</v>
      </c>
      <c r="BC203" s="21">
        <f t="shared" si="424"/>
        <v>0</v>
      </c>
    </row>
    <row r="204" spans="1:55" ht="30" x14ac:dyDescent="0.25">
      <c r="A204" s="41"/>
      <c r="B204" s="54"/>
      <c r="C204" s="48"/>
      <c r="D204" s="55">
        <v>34401</v>
      </c>
      <c r="E204" s="56" t="s">
        <v>183</v>
      </c>
      <c r="F204" s="19">
        <f>O204+V204+AC204+AJ204</f>
        <v>0</v>
      </c>
      <c r="G204" s="19">
        <v>0</v>
      </c>
      <c r="H204" s="19">
        <f>SUM(F204:G204)</f>
        <v>0</v>
      </c>
      <c r="I204" s="19">
        <f>R204+Y204+AF204+AM204</f>
        <v>0</v>
      </c>
      <c r="J204" s="19">
        <f>S204+Z204+AG204+AN204</f>
        <v>0</v>
      </c>
      <c r="K204" s="57">
        <f>H204-I204</f>
        <v>0</v>
      </c>
      <c r="M204" s="57">
        <f t="shared" si="444"/>
        <v>0</v>
      </c>
      <c r="O204" s="19"/>
      <c r="P204" s="19"/>
      <c r="Q204" s="19">
        <f>O204+P204</f>
        <v>0</v>
      </c>
      <c r="R204" s="19"/>
      <c r="S204" s="19"/>
      <c r="T204" s="58">
        <f t="shared" si="352"/>
        <v>0</v>
      </c>
      <c r="V204" s="60"/>
      <c r="W204" s="60"/>
      <c r="X204" s="39">
        <f t="shared" si="353"/>
        <v>0</v>
      </c>
      <c r="Y204" s="60"/>
      <c r="Z204" s="60"/>
      <c r="AA204" s="39">
        <f t="shared" si="354"/>
        <v>0</v>
      </c>
      <c r="AC204" s="19"/>
      <c r="AD204" s="19"/>
      <c r="AE204" s="19">
        <f>SUM(AC204:AD204)</f>
        <v>0</v>
      </c>
      <c r="AF204" s="19"/>
      <c r="AG204" s="19"/>
      <c r="AH204" s="19">
        <f>AE204-AF204</f>
        <v>0</v>
      </c>
      <c r="AJ204" s="19"/>
      <c r="AK204" s="19"/>
      <c r="AL204" s="19">
        <f>SUM(AJ204:AK204)</f>
        <v>0</v>
      </c>
      <c r="AM204" s="19"/>
      <c r="AN204" s="19"/>
      <c r="AO204" s="19">
        <f>AL204-AM204</f>
        <v>0</v>
      </c>
      <c r="AQ204" s="21">
        <f t="shared" si="361"/>
        <v>0</v>
      </c>
      <c r="AR204" s="21">
        <f t="shared" si="361"/>
        <v>0</v>
      </c>
      <c r="AS204" s="21">
        <f t="shared" si="361"/>
        <v>0</v>
      </c>
      <c r="AT204" s="21">
        <f t="shared" si="355"/>
        <v>0</v>
      </c>
      <c r="AU204" s="21">
        <f t="shared" si="355"/>
        <v>0</v>
      </c>
      <c r="AV204" s="21">
        <f t="shared" si="355"/>
        <v>0</v>
      </c>
      <c r="AW204" s="18"/>
      <c r="AX204" s="21">
        <f t="shared" si="425"/>
        <v>0</v>
      </c>
      <c r="AY204" s="21">
        <f t="shared" si="425"/>
        <v>0</v>
      </c>
      <c r="AZ204" s="21">
        <f t="shared" si="425"/>
        <v>0</v>
      </c>
      <c r="BA204" s="21">
        <f t="shared" si="424"/>
        <v>0</v>
      </c>
      <c r="BB204" s="21">
        <f t="shared" si="424"/>
        <v>0</v>
      </c>
      <c r="BC204" s="21">
        <f t="shared" si="424"/>
        <v>0</v>
      </c>
    </row>
    <row r="205" spans="1:55" x14ac:dyDescent="0.25">
      <c r="A205" s="41"/>
      <c r="B205" s="48"/>
      <c r="C205" s="49">
        <v>34500</v>
      </c>
      <c r="D205" s="50" t="s">
        <v>184</v>
      </c>
      <c r="E205" s="51"/>
      <c r="F205" s="52">
        <f t="shared" ref="F205:K205" si="461">SUM(F206)</f>
        <v>943663</v>
      </c>
      <c r="G205" s="52">
        <f t="shared" si="461"/>
        <v>0</v>
      </c>
      <c r="H205" s="52">
        <f t="shared" si="461"/>
        <v>943663</v>
      </c>
      <c r="I205" s="52">
        <f t="shared" si="461"/>
        <v>852580.08</v>
      </c>
      <c r="J205" s="52">
        <f t="shared" si="461"/>
        <v>852580.08</v>
      </c>
      <c r="K205" s="53">
        <f t="shared" si="461"/>
        <v>91082.920000000042</v>
      </c>
      <c r="M205" s="53">
        <f t="shared" si="444"/>
        <v>0</v>
      </c>
      <c r="O205" s="52">
        <f t="shared" ref="O205:T205" si="462">SUM(O206)</f>
        <v>943663</v>
      </c>
      <c r="P205" s="52">
        <f t="shared" si="462"/>
        <v>0</v>
      </c>
      <c r="Q205" s="52">
        <f t="shared" si="462"/>
        <v>943663</v>
      </c>
      <c r="R205" s="52">
        <f t="shared" si="462"/>
        <v>852580.08</v>
      </c>
      <c r="S205" s="52">
        <f t="shared" si="462"/>
        <v>852580.08</v>
      </c>
      <c r="T205" s="53">
        <f t="shared" si="462"/>
        <v>91082.920000000042</v>
      </c>
      <c r="V205" s="61"/>
      <c r="W205" s="61"/>
      <c r="X205" s="61">
        <f>SUM(X206)</f>
        <v>0</v>
      </c>
      <c r="Y205" s="61"/>
      <c r="Z205" s="61"/>
      <c r="AA205" s="61">
        <f>SUM(AA206)</f>
        <v>0</v>
      </c>
      <c r="AC205" s="52">
        <f t="shared" ref="AC205:AH205" si="463">SUM(AC206)</f>
        <v>0</v>
      </c>
      <c r="AD205" s="52">
        <f t="shared" si="463"/>
        <v>0</v>
      </c>
      <c r="AE205" s="52">
        <f t="shared" si="463"/>
        <v>0</v>
      </c>
      <c r="AF205" s="52">
        <f t="shared" si="463"/>
        <v>0</v>
      </c>
      <c r="AG205" s="52">
        <f t="shared" si="463"/>
        <v>0</v>
      </c>
      <c r="AH205" s="52">
        <f t="shared" si="463"/>
        <v>0</v>
      </c>
      <c r="AJ205" s="52">
        <f t="shared" ref="AJ205:AO205" si="464">SUM(AJ206)</f>
        <v>0</v>
      </c>
      <c r="AK205" s="52">
        <f t="shared" si="464"/>
        <v>0</v>
      </c>
      <c r="AL205" s="52">
        <f t="shared" si="464"/>
        <v>0</v>
      </c>
      <c r="AM205" s="52">
        <f t="shared" si="464"/>
        <v>0</v>
      </c>
      <c r="AN205" s="52">
        <f t="shared" si="464"/>
        <v>0</v>
      </c>
      <c r="AO205" s="52">
        <f t="shared" si="464"/>
        <v>0</v>
      </c>
      <c r="AQ205" s="21">
        <f t="shared" si="361"/>
        <v>943663</v>
      </c>
      <c r="AR205" s="21">
        <f t="shared" si="361"/>
        <v>0</v>
      </c>
      <c r="AS205" s="21">
        <f t="shared" si="361"/>
        <v>943663</v>
      </c>
      <c r="AT205" s="21">
        <f t="shared" si="355"/>
        <v>852580.08</v>
      </c>
      <c r="AU205" s="21">
        <f t="shared" si="355"/>
        <v>852580.08</v>
      </c>
      <c r="AV205" s="21">
        <f t="shared" si="355"/>
        <v>91082.920000000042</v>
      </c>
      <c r="AW205" s="18"/>
      <c r="AX205" s="21">
        <f t="shared" si="425"/>
        <v>0</v>
      </c>
      <c r="AY205" s="21">
        <f t="shared" si="425"/>
        <v>0</v>
      </c>
      <c r="AZ205" s="21">
        <f t="shared" si="425"/>
        <v>0</v>
      </c>
      <c r="BA205" s="21">
        <f t="shared" si="424"/>
        <v>0</v>
      </c>
      <c r="BB205" s="21">
        <f t="shared" si="424"/>
        <v>0</v>
      </c>
      <c r="BC205" s="21">
        <f t="shared" si="424"/>
        <v>0</v>
      </c>
    </row>
    <row r="206" spans="1:55" x14ac:dyDescent="0.25">
      <c r="A206" s="41"/>
      <c r="B206" s="54"/>
      <c r="C206" s="48"/>
      <c r="D206" s="55">
        <v>34501</v>
      </c>
      <c r="E206" s="56" t="s">
        <v>185</v>
      </c>
      <c r="F206" s="19">
        <f>O206+V206+AC206+AJ206</f>
        <v>943663</v>
      </c>
      <c r="G206" s="19">
        <v>0</v>
      </c>
      <c r="H206" s="19">
        <f>SUM(F206:G206)</f>
        <v>943663</v>
      </c>
      <c r="I206" s="19">
        <f>R206+Y206+AF206+AM206</f>
        <v>852580.08</v>
      </c>
      <c r="J206" s="19">
        <f>S206+Z206+AG206+AN206</f>
        <v>852580.08</v>
      </c>
      <c r="K206" s="57">
        <f>H206-I206</f>
        <v>91082.920000000042</v>
      </c>
      <c r="M206" s="57">
        <f t="shared" si="444"/>
        <v>0</v>
      </c>
      <c r="O206" s="19">
        <v>943663</v>
      </c>
      <c r="P206" s="19"/>
      <c r="Q206" s="19">
        <f>O206+P206</f>
        <v>943663</v>
      </c>
      <c r="R206" s="59">
        <v>852580.08</v>
      </c>
      <c r="S206" s="59">
        <v>852580.08</v>
      </c>
      <c r="T206" s="58">
        <f t="shared" si="352"/>
        <v>91082.920000000042</v>
      </c>
      <c r="V206" s="60"/>
      <c r="W206" s="60"/>
      <c r="X206" s="39">
        <f t="shared" si="353"/>
        <v>0</v>
      </c>
      <c r="Y206" s="60"/>
      <c r="Z206" s="60"/>
      <c r="AA206" s="39">
        <f t="shared" si="354"/>
        <v>0</v>
      </c>
      <c r="AC206" s="19"/>
      <c r="AD206" s="19"/>
      <c r="AE206" s="19">
        <f>SUM(AC206:AD206)</f>
        <v>0</v>
      </c>
      <c r="AF206" s="19"/>
      <c r="AG206" s="19"/>
      <c r="AH206" s="19">
        <f>AE206-AF206</f>
        <v>0</v>
      </c>
      <c r="AJ206" s="19"/>
      <c r="AK206" s="19"/>
      <c r="AL206" s="19">
        <f>SUM(AJ206:AK206)</f>
        <v>0</v>
      </c>
      <c r="AM206" s="19"/>
      <c r="AN206" s="19"/>
      <c r="AO206" s="19">
        <f>AL206-AM206</f>
        <v>0</v>
      </c>
      <c r="AQ206" s="21">
        <f t="shared" si="361"/>
        <v>943663</v>
      </c>
      <c r="AR206" s="21">
        <f t="shared" si="361"/>
        <v>0</v>
      </c>
      <c r="AS206" s="21">
        <f t="shared" si="361"/>
        <v>943663</v>
      </c>
      <c r="AT206" s="21">
        <f t="shared" si="355"/>
        <v>852580.08</v>
      </c>
      <c r="AU206" s="21">
        <f t="shared" si="355"/>
        <v>852580.08</v>
      </c>
      <c r="AV206" s="21">
        <f t="shared" si="355"/>
        <v>91082.920000000042</v>
      </c>
      <c r="AW206" s="18"/>
      <c r="AX206" s="21">
        <f t="shared" si="425"/>
        <v>0</v>
      </c>
      <c r="AY206" s="21">
        <f t="shared" si="425"/>
        <v>0</v>
      </c>
      <c r="AZ206" s="21">
        <f t="shared" si="425"/>
        <v>0</v>
      </c>
      <c r="BA206" s="21">
        <f t="shared" si="424"/>
        <v>0</v>
      </c>
      <c r="BB206" s="21">
        <f t="shared" si="424"/>
        <v>0</v>
      </c>
      <c r="BC206" s="21">
        <f t="shared" si="424"/>
        <v>0</v>
      </c>
    </row>
    <row r="207" spans="1:55" x14ac:dyDescent="0.25">
      <c r="A207" s="41"/>
      <c r="B207" s="42">
        <v>35000</v>
      </c>
      <c r="C207" s="43" t="s">
        <v>186</v>
      </c>
      <c r="D207" s="44"/>
      <c r="E207" s="45"/>
      <c r="F207" s="46">
        <f t="shared" ref="F207:K207" si="465">SUM(F208,F210,F212,F214,F216,F218,F223,F227)</f>
        <v>24525306.02</v>
      </c>
      <c r="G207" s="46">
        <f t="shared" si="465"/>
        <v>1330046.2</v>
      </c>
      <c r="H207" s="46">
        <f t="shared" si="465"/>
        <v>25855352.220000003</v>
      </c>
      <c r="I207" s="46">
        <f t="shared" si="465"/>
        <v>16299467.859999999</v>
      </c>
      <c r="J207" s="46">
        <f t="shared" si="465"/>
        <v>15594541.219999999</v>
      </c>
      <c r="K207" s="47">
        <f t="shared" si="465"/>
        <v>9555884.3600000013</v>
      </c>
      <c r="M207" s="47">
        <f t="shared" si="444"/>
        <v>704926.6400000006</v>
      </c>
      <c r="O207" s="46">
        <f t="shared" ref="O207:T207" si="466">SUM(O208,O210,O212,O214,O216,O218,O223,O227)</f>
        <v>24513306</v>
      </c>
      <c r="P207" s="46">
        <f t="shared" si="466"/>
        <v>0</v>
      </c>
      <c r="Q207" s="46">
        <f t="shared" si="466"/>
        <v>24513306</v>
      </c>
      <c r="R207" s="46">
        <f t="shared" si="466"/>
        <v>16299467.859999999</v>
      </c>
      <c r="S207" s="46">
        <f t="shared" si="466"/>
        <v>15594541.219999999</v>
      </c>
      <c r="T207" s="47">
        <f t="shared" si="466"/>
        <v>8213838.1399999997</v>
      </c>
      <c r="V207" s="62">
        <f t="shared" ref="V207:AA207" si="467">SUM(V208,V210,V212,V214,V216,V218,V223,V227)</f>
        <v>12000.02</v>
      </c>
      <c r="W207" s="62">
        <f t="shared" si="467"/>
        <v>0</v>
      </c>
      <c r="X207" s="62">
        <f t="shared" si="467"/>
        <v>12000.02</v>
      </c>
      <c r="Y207" s="62">
        <f t="shared" si="467"/>
        <v>0</v>
      </c>
      <c r="Z207" s="62">
        <f t="shared" si="467"/>
        <v>0</v>
      </c>
      <c r="AA207" s="62">
        <f t="shared" si="467"/>
        <v>12000.02</v>
      </c>
      <c r="AC207" s="46">
        <f t="shared" ref="AC207:AH207" si="468">SUM(AC208,AC210,AC212,AC214,AC216,AC218,AC223,AC227)</f>
        <v>0</v>
      </c>
      <c r="AD207" s="46">
        <f t="shared" si="468"/>
        <v>0</v>
      </c>
      <c r="AE207" s="46">
        <f t="shared" si="468"/>
        <v>0</v>
      </c>
      <c r="AF207" s="46">
        <f t="shared" si="468"/>
        <v>0</v>
      </c>
      <c r="AG207" s="46">
        <f t="shared" si="468"/>
        <v>0</v>
      </c>
      <c r="AH207" s="46">
        <f t="shared" si="468"/>
        <v>0</v>
      </c>
      <c r="AJ207" s="46">
        <f t="shared" ref="AJ207:AO207" si="469">SUM(AJ208,AJ210,AJ212,AJ214,AJ216,AJ218,AJ223,AJ227)</f>
        <v>0</v>
      </c>
      <c r="AK207" s="46">
        <f t="shared" si="469"/>
        <v>1330046.2039999999</v>
      </c>
      <c r="AL207" s="46">
        <f t="shared" si="469"/>
        <v>1330046.2039999999</v>
      </c>
      <c r="AM207" s="46">
        <f t="shared" si="469"/>
        <v>0</v>
      </c>
      <c r="AN207" s="46">
        <f t="shared" si="469"/>
        <v>0</v>
      </c>
      <c r="AO207" s="46">
        <f t="shared" si="469"/>
        <v>1330046.2039999999</v>
      </c>
      <c r="AQ207" s="21">
        <f t="shared" si="361"/>
        <v>24525306.02</v>
      </c>
      <c r="AR207" s="21">
        <f t="shared" si="361"/>
        <v>1330046.2039999999</v>
      </c>
      <c r="AS207" s="21">
        <f t="shared" si="361"/>
        <v>25855352.223999999</v>
      </c>
      <c r="AT207" s="21">
        <f t="shared" si="355"/>
        <v>16299467.859999999</v>
      </c>
      <c r="AU207" s="21">
        <f t="shared" si="355"/>
        <v>15594541.219999999</v>
      </c>
      <c r="AV207" s="21">
        <f t="shared" si="355"/>
        <v>9555884.3640000001</v>
      </c>
      <c r="AW207" s="18"/>
      <c r="AX207" s="21">
        <f t="shared" si="425"/>
        <v>0</v>
      </c>
      <c r="AY207" s="21">
        <f t="shared" si="425"/>
        <v>-3.9999999571591616E-3</v>
      </c>
      <c r="AZ207" s="21">
        <f t="shared" si="425"/>
        <v>-3.9999969303607941E-3</v>
      </c>
      <c r="BA207" s="21">
        <f t="shared" si="424"/>
        <v>0</v>
      </c>
      <c r="BB207" s="21">
        <f t="shared" si="424"/>
        <v>0</v>
      </c>
      <c r="BC207" s="21">
        <f t="shared" si="424"/>
        <v>-3.9999987930059433E-3</v>
      </c>
    </row>
    <row r="208" spans="1:55" x14ac:dyDescent="0.25">
      <c r="A208" s="41"/>
      <c r="B208" s="48"/>
      <c r="C208" s="49">
        <v>35100</v>
      </c>
      <c r="D208" s="50" t="s">
        <v>187</v>
      </c>
      <c r="E208" s="51"/>
      <c r="F208" s="52">
        <f t="shared" ref="F208:K208" si="470">SUM(F209)</f>
        <v>8146820</v>
      </c>
      <c r="G208" s="52">
        <f t="shared" si="470"/>
        <v>1146193.97</v>
      </c>
      <c r="H208" s="52">
        <f t="shared" si="470"/>
        <v>9293013.9700000007</v>
      </c>
      <c r="I208" s="52">
        <f t="shared" si="470"/>
        <v>6147730.5</v>
      </c>
      <c r="J208" s="52">
        <f t="shared" si="470"/>
        <v>5907437.0199999996</v>
      </c>
      <c r="K208" s="53">
        <f t="shared" si="470"/>
        <v>3145283.4700000007</v>
      </c>
      <c r="M208" s="53">
        <f t="shared" si="444"/>
        <v>240293.48000000045</v>
      </c>
      <c r="O208" s="52">
        <f t="shared" ref="O208:T208" si="471">SUM(O209)</f>
        <v>8146820</v>
      </c>
      <c r="P208" s="52">
        <f t="shared" si="471"/>
        <v>0</v>
      </c>
      <c r="Q208" s="52">
        <f t="shared" si="471"/>
        <v>8146820</v>
      </c>
      <c r="R208" s="52">
        <f t="shared" si="471"/>
        <v>6147730.5</v>
      </c>
      <c r="S208" s="52">
        <f t="shared" si="471"/>
        <v>5907437.0199999996</v>
      </c>
      <c r="T208" s="53">
        <f t="shared" si="471"/>
        <v>1999089.5</v>
      </c>
      <c r="V208" s="61">
        <f t="shared" ref="V208:AA208" si="472">SUM(V209)</f>
        <v>0</v>
      </c>
      <c r="W208" s="61">
        <f t="shared" si="472"/>
        <v>0</v>
      </c>
      <c r="X208" s="61">
        <f t="shared" si="472"/>
        <v>0</v>
      </c>
      <c r="Y208" s="61">
        <f t="shared" si="472"/>
        <v>0</v>
      </c>
      <c r="Z208" s="61">
        <f t="shared" si="472"/>
        <v>0</v>
      </c>
      <c r="AA208" s="61">
        <f t="shared" si="472"/>
        <v>0</v>
      </c>
      <c r="AC208" s="52">
        <f t="shared" ref="AC208:AH208" si="473">SUM(AC209)</f>
        <v>0</v>
      </c>
      <c r="AD208" s="52">
        <f t="shared" si="473"/>
        <v>0</v>
      </c>
      <c r="AE208" s="52">
        <f t="shared" si="473"/>
        <v>0</v>
      </c>
      <c r="AF208" s="52">
        <f t="shared" si="473"/>
        <v>0</v>
      </c>
      <c r="AG208" s="52">
        <f t="shared" si="473"/>
        <v>0</v>
      </c>
      <c r="AH208" s="52">
        <f t="shared" si="473"/>
        <v>0</v>
      </c>
      <c r="AJ208" s="52">
        <f t="shared" ref="AJ208:AO208" si="474">SUM(AJ209)</f>
        <v>0</v>
      </c>
      <c r="AK208" s="52">
        <f t="shared" si="474"/>
        <v>1146193.9739999999</v>
      </c>
      <c r="AL208" s="52">
        <f t="shared" si="474"/>
        <v>1146193.9739999999</v>
      </c>
      <c r="AM208" s="52">
        <f t="shared" si="474"/>
        <v>0</v>
      </c>
      <c r="AN208" s="52">
        <f t="shared" si="474"/>
        <v>0</v>
      </c>
      <c r="AO208" s="52">
        <f t="shared" si="474"/>
        <v>1146193.9739999999</v>
      </c>
      <c r="AQ208" s="21">
        <f t="shared" si="361"/>
        <v>8146820</v>
      </c>
      <c r="AR208" s="21">
        <f t="shared" si="361"/>
        <v>1146193.9739999999</v>
      </c>
      <c r="AS208" s="21">
        <f t="shared" si="361"/>
        <v>9293013.9739999995</v>
      </c>
      <c r="AT208" s="21">
        <f t="shared" si="355"/>
        <v>6147730.5</v>
      </c>
      <c r="AU208" s="21">
        <f t="shared" si="355"/>
        <v>5907437.0199999996</v>
      </c>
      <c r="AV208" s="21">
        <f t="shared" si="355"/>
        <v>3145283.4739999999</v>
      </c>
      <c r="AW208" s="18"/>
      <c r="AX208" s="21">
        <f t="shared" si="425"/>
        <v>0</v>
      </c>
      <c r="AY208" s="21">
        <f t="shared" si="425"/>
        <v>-3.9999999571591616E-3</v>
      </c>
      <c r="AZ208" s="21">
        <f t="shared" si="425"/>
        <v>-3.9999987930059433E-3</v>
      </c>
      <c r="BA208" s="21">
        <f t="shared" si="424"/>
        <v>0</v>
      </c>
      <c r="BB208" s="21">
        <f t="shared" si="424"/>
        <v>0</v>
      </c>
      <c r="BC208" s="21">
        <f t="shared" si="424"/>
        <v>-3.9999992586672306E-3</v>
      </c>
    </row>
    <row r="209" spans="1:55" ht="30" x14ac:dyDescent="0.25">
      <c r="A209" s="41"/>
      <c r="B209" s="54"/>
      <c r="C209" s="48"/>
      <c r="D209" s="55">
        <v>35101</v>
      </c>
      <c r="E209" s="56" t="s">
        <v>188</v>
      </c>
      <c r="F209" s="19">
        <f>O209+V209+AC209+AJ209</f>
        <v>8146820</v>
      </c>
      <c r="G209" s="19">
        <v>1146193.97</v>
      </c>
      <c r="H209" s="19">
        <f>SUM(F209:G209)</f>
        <v>9293013.9700000007</v>
      </c>
      <c r="I209" s="19">
        <f>R209+Y209+AF209+AM209</f>
        <v>6147730.5</v>
      </c>
      <c r="J209" s="19">
        <f>S209+Z209+AG209+AN209</f>
        <v>5907437.0199999996</v>
      </c>
      <c r="K209" s="57">
        <f>H209-I209</f>
        <v>3145283.4700000007</v>
      </c>
      <c r="M209" s="57">
        <f t="shared" si="444"/>
        <v>240293.48000000045</v>
      </c>
      <c r="O209" s="19">
        <v>8146820</v>
      </c>
      <c r="P209" s="19"/>
      <c r="Q209" s="19">
        <f>O209+P209</f>
        <v>8146820</v>
      </c>
      <c r="R209" s="59">
        <v>6147730.5</v>
      </c>
      <c r="S209" s="59">
        <v>5907437.0199999996</v>
      </c>
      <c r="T209" s="58">
        <f t="shared" si="352"/>
        <v>1999089.5</v>
      </c>
      <c r="V209" s="60"/>
      <c r="W209" s="60">
        <v>0</v>
      </c>
      <c r="X209" s="39">
        <f t="shared" si="353"/>
        <v>0</v>
      </c>
      <c r="Y209" s="60"/>
      <c r="Z209" s="60"/>
      <c r="AA209" s="39">
        <f t="shared" si="354"/>
        <v>0</v>
      </c>
      <c r="AC209" s="19"/>
      <c r="AD209" s="19"/>
      <c r="AE209" s="19">
        <f>SUM(AC209:AD209)</f>
        <v>0</v>
      </c>
      <c r="AF209" s="19"/>
      <c r="AG209" s="19"/>
      <c r="AH209" s="19">
        <f>AE209-AF209</f>
        <v>0</v>
      </c>
      <c r="AJ209" s="19"/>
      <c r="AK209" s="19">
        <v>1146193.9739999999</v>
      </c>
      <c r="AL209" s="19">
        <f>SUM(AJ209:AK209)</f>
        <v>1146193.9739999999</v>
      </c>
      <c r="AM209" s="19"/>
      <c r="AN209" s="19"/>
      <c r="AO209" s="19">
        <f>AL209-AM209</f>
        <v>1146193.9739999999</v>
      </c>
      <c r="AQ209" s="21">
        <f t="shared" si="361"/>
        <v>8146820</v>
      </c>
      <c r="AR209" s="21">
        <f t="shared" si="361"/>
        <v>1146193.9739999999</v>
      </c>
      <c r="AS209" s="21">
        <f t="shared" si="361"/>
        <v>9293013.9739999995</v>
      </c>
      <c r="AT209" s="21">
        <f t="shared" si="355"/>
        <v>6147730.5</v>
      </c>
      <c r="AU209" s="21">
        <f t="shared" si="355"/>
        <v>5907437.0199999996</v>
      </c>
      <c r="AV209" s="21">
        <f t="shared" si="355"/>
        <v>3145283.4739999999</v>
      </c>
      <c r="AW209" s="18"/>
      <c r="AX209" s="21">
        <f t="shared" si="425"/>
        <v>0</v>
      </c>
      <c r="AY209" s="21">
        <f t="shared" si="425"/>
        <v>-3.9999999571591616E-3</v>
      </c>
      <c r="AZ209" s="21">
        <f t="shared" si="425"/>
        <v>-3.9999987930059433E-3</v>
      </c>
      <c r="BA209" s="21">
        <f t="shared" si="424"/>
        <v>0</v>
      </c>
      <c r="BB209" s="21">
        <f t="shared" si="424"/>
        <v>0</v>
      </c>
      <c r="BC209" s="21">
        <f t="shared" si="424"/>
        <v>-3.9999992586672306E-3</v>
      </c>
    </row>
    <row r="210" spans="1:55" x14ac:dyDescent="0.25">
      <c r="A210" s="41"/>
      <c r="B210" s="48"/>
      <c r="C210" s="49">
        <v>35200</v>
      </c>
      <c r="D210" s="50" t="s">
        <v>189</v>
      </c>
      <c r="E210" s="51"/>
      <c r="F210" s="52">
        <f t="shared" ref="F210:K210" si="475">SUM(F211)</f>
        <v>616652</v>
      </c>
      <c r="G210" s="52">
        <f t="shared" si="475"/>
        <v>0</v>
      </c>
      <c r="H210" s="52">
        <f t="shared" si="475"/>
        <v>616652</v>
      </c>
      <c r="I210" s="52">
        <f t="shared" si="475"/>
        <v>359309.96</v>
      </c>
      <c r="J210" s="52">
        <f t="shared" si="475"/>
        <v>356177.96</v>
      </c>
      <c r="K210" s="53">
        <f t="shared" si="475"/>
        <v>257342.03999999998</v>
      </c>
      <c r="M210" s="53">
        <f t="shared" si="444"/>
        <v>3132</v>
      </c>
      <c r="O210" s="52">
        <f t="shared" ref="O210:T210" si="476">SUM(O211)</f>
        <v>614652</v>
      </c>
      <c r="P210" s="52">
        <f t="shared" si="476"/>
        <v>0</v>
      </c>
      <c r="Q210" s="52">
        <f t="shared" si="476"/>
        <v>614652</v>
      </c>
      <c r="R210" s="52">
        <f t="shared" si="476"/>
        <v>359309.96</v>
      </c>
      <c r="S210" s="52">
        <f t="shared" si="476"/>
        <v>356177.96</v>
      </c>
      <c r="T210" s="53">
        <f t="shared" si="476"/>
        <v>255342.03999999998</v>
      </c>
      <c r="V210" s="61">
        <f t="shared" ref="V210:AA210" si="477">SUM(V211)</f>
        <v>2000</v>
      </c>
      <c r="W210" s="61">
        <f t="shared" si="477"/>
        <v>0</v>
      </c>
      <c r="X210" s="61">
        <f t="shared" si="477"/>
        <v>2000</v>
      </c>
      <c r="Y210" s="61">
        <f t="shared" si="477"/>
        <v>0</v>
      </c>
      <c r="Z210" s="61">
        <f t="shared" si="477"/>
        <v>0</v>
      </c>
      <c r="AA210" s="61">
        <f t="shared" si="477"/>
        <v>2000</v>
      </c>
      <c r="AC210" s="52">
        <f t="shared" ref="AC210:AH210" si="478">SUM(AC211)</f>
        <v>0</v>
      </c>
      <c r="AD210" s="52">
        <f t="shared" si="478"/>
        <v>0</v>
      </c>
      <c r="AE210" s="52">
        <f t="shared" si="478"/>
        <v>0</v>
      </c>
      <c r="AF210" s="52">
        <f t="shared" si="478"/>
        <v>0</v>
      </c>
      <c r="AG210" s="52">
        <f t="shared" si="478"/>
        <v>0</v>
      </c>
      <c r="AH210" s="52">
        <f t="shared" si="478"/>
        <v>0</v>
      </c>
      <c r="AJ210" s="52">
        <f t="shared" ref="AJ210:AO210" si="479">SUM(AJ211)</f>
        <v>0</v>
      </c>
      <c r="AK210" s="52">
        <f t="shared" si="479"/>
        <v>0</v>
      </c>
      <c r="AL210" s="52">
        <f t="shared" si="479"/>
        <v>0</v>
      </c>
      <c r="AM210" s="52">
        <f t="shared" si="479"/>
        <v>0</v>
      </c>
      <c r="AN210" s="52">
        <f t="shared" si="479"/>
        <v>0</v>
      </c>
      <c r="AO210" s="52">
        <f t="shared" si="479"/>
        <v>0</v>
      </c>
      <c r="AQ210" s="21">
        <f t="shared" si="361"/>
        <v>616652</v>
      </c>
      <c r="AR210" s="21">
        <f t="shared" si="361"/>
        <v>0</v>
      </c>
      <c r="AS210" s="21">
        <f t="shared" si="361"/>
        <v>616652</v>
      </c>
      <c r="AT210" s="21">
        <f t="shared" si="355"/>
        <v>359309.96</v>
      </c>
      <c r="AU210" s="21">
        <f t="shared" si="355"/>
        <v>356177.96</v>
      </c>
      <c r="AV210" s="21">
        <f t="shared" si="355"/>
        <v>257342.03999999998</v>
      </c>
      <c r="AW210" s="18"/>
      <c r="AX210" s="21">
        <f t="shared" si="425"/>
        <v>0</v>
      </c>
      <c r="AY210" s="21">
        <f t="shared" si="425"/>
        <v>0</v>
      </c>
      <c r="AZ210" s="21">
        <f t="shared" si="425"/>
        <v>0</v>
      </c>
      <c r="BA210" s="21">
        <f t="shared" si="424"/>
        <v>0</v>
      </c>
      <c r="BB210" s="21">
        <f t="shared" si="424"/>
        <v>0</v>
      </c>
      <c r="BC210" s="21">
        <f t="shared" si="424"/>
        <v>0</v>
      </c>
    </row>
    <row r="211" spans="1:55" ht="45" x14ac:dyDescent="0.25">
      <c r="A211" s="41"/>
      <c r="B211" s="54"/>
      <c r="C211" s="48"/>
      <c r="D211" s="55">
        <v>35201</v>
      </c>
      <c r="E211" s="56" t="s">
        <v>190</v>
      </c>
      <c r="F211" s="19">
        <f>O211+V211+AC211+AJ211</f>
        <v>616652</v>
      </c>
      <c r="G211" s="19">
        <v>0</v>
      </c>
      <c r="H211" s="19">
        <f>SUM(F211:G211)</f>
        <v>616652</v>
      </c>
      <c r="I211" s="19">
        <f>R211+Y211+AF211+AM211</f>
        <v>359309.96</v>
      </c>
      <c r="J211" s="19">
        <f>S211+Z211+AG211+AN211</f>
        <v>356177.96</v>
      </c>
      <c r="K211" s="57">
        <f>H211-I211</f>
        <v>257342.03999999998</v>
      </c>
      <c r="M211" s="57">
        <f t="shared" si="444"/>
        <v>3132</v>
      </c>
      <c r="O211" s="19">
        <v>614652</v>
      </c>
      <c r="P211" s="19"/>
      <c r="Q211" s="19">
        <f>O211+P211</f>
        <v>614652</v>
      </c>
      <c r="R211" s="59">
        <v>359309.96</v>
      </c>
      <c r="S211" s="59">
        <v>356177.96</v>
      </c>
      <c r="T211" s="58">
        <f t="shared" si="352"/>
        <v>255342.03999999998</v>
      </c>
      <c r="V211" s="60">
        <v>2000</v>
      </c>
      <c r="W211" s="60">
        <v>0</v>
      </c>
      <c r="X211" s="39">
        <f t="shared" si="353"/>
        <v>2000</v>
      </c>
      <c r="Y211" s="60"/>
      <c r="Z211" s="60"/>
      <c r="AA211" s="39">
        <f t="shared" si="354"/>
        <v>2000</v>
      </c>
      <c r="AC211" s="19"/>
      <c r="AD211" s="19"/>
      <c r="AE211" s="19">
        <f>SUM(AC211:AD211)</f>
        <v>0</v>
      </c>
      <c r="AF211" s="19"/>
      <c r="AG211" s="19"/>
      <c r="AH211" s="19">
        <f>AE211-AF211</f>
        <v>0</v>
      </c>
      <c r="AJ211" s="19"/>
      <c r="AK211" s="19"/>
      <c r="AL211" s="19">
        <f>SUM(AJ211:AK211)</f>
        <v>0</v>
      </c>
      <c r="AM211" s="19"/>
      <c r="AN211" s="19"/>
      <c r="AO211" s="19">
        <f>AL211-AM211</f>
        <v>0</v>
      </c>
      <c r="AQ211" s="21">
        <f t="shared" si="361"/>
        <v>616652</v>
      </c>
      <c r="AR211" s="21">
        <f t="shared" si="361"/>
        <v>0</v>
      </c>
      <c r="AS211" s="21">
        <f t="shared" si="361"/>
        <v>616652</v>
      </c>
      <c r="AT211" s="21">
        <f t="shared" si="355"/>
        <v>359309.96</v>
      </c>
      <c r="AU211" s="21">
        <f t="shared" si="355"/>
        <v>356177.96</v>
      </c>
      <c r="AV211" s="21">
        <f t="shared" si="355"/>
        <v>257342.03999999998</v>
      </c>
      <c r="AW211" s="18"/>
      <c r="AX211" s="21">
        <f t="shared" si="425"/>
        <v>0</v>
      </c>
      <c r="AY211" s="21">
        <f t="shared" si="425"/>
        <v>0</v>
      </c>
      <c r="AZ211" s="21">
        <f t="shared" si="425"/>
        <v>0</v>
      </c>
      <c r="BA211" s="21">
        <f t="shared" si="424"/>
        <v>0</v>
      </c>
      <c r="BB211" s="21">
        <f t="shared" si="424"/>
        <v>0</v>
      </c>
      <c r="BC211" s="21">
        <f t="shared" si="424"/>
        <v>0</v>
      </c>
    </row>
    <row r="212" spans="1:55" x14ac:dyDescent="0.25">
      <c r="A212" s="41"/>
      <c r="B212" s="48"/>
      <c r="C212" s="49">
        <v>35300</v>
      </c>
      <c r="D212" s="50" t="s">
        <v>191</v>
      </c>
      <c r="E212" s="51"/>
      <c r="F212" s="52">
        <f t="shared" ref="F212:K212" si="480">SUM(F213)</f>
        <v>1806091</v>
      </c>
      <c r="G212" s="52">
        <f t="shared" si="480"/>
        <v>183852.23</v>
      </c>
      <c r="H212" s="52">
        <f t="shared" si="480"/>
        <v>1989943.23</v>
      </c>
      <c r="I212" s="52">
        <f t="shared" si="480"/>
        <v>1173182.8</v>
      </c>
      <c r="J212" s="52">
        <f t="shared" si="480"/>
        <v>1046462.8</v>
      </c>
      <c r="K212" s="53">
        <f t="shared" si="480"/>
        <v>816760.42999999993</v>
      </c>
      <c r="M212" s="53">
        <f t="shared" si="444"/>
        <v>126720</v>
      </c>
      <c r="O212" s="52">
        <f t="shared" ref="O212:T212" si="481">SUM(O213)</f>
        <v>1806091</v>
      </c>
      <c r="P212" s="52">
        <f t="shared" si="481"/>
        <v>0</v>
      </c>
      <c r="Q212" s="52">
        <f t="shared" si="481"/>
        <v>1806091</v>
      </c>
      <c r="R212" s="52">
        <f t="shared" si="481"/>
        <v>1173182.8</v>
      </c>
      <c r="S212" s="52">
        <f t="shared" si="481"/>
        <v>1046462.8</v>
      </c>
      <c r="T212" s="53">
        <f t="shared" si="481"/>
        <v>632908.19999999995</v>
      </c>
      <c r="V212" s="61">
        <f t="shared" ref="V212:AA212" si="482">SUM(V213)</f>
        <v>0</v>
      </c>
      <c r="W212" s="61">
        <f t="shared" si="482"/>
        <v>0</v>
      </c>
      <c r="X212" s="61">
        <f t="shared" si="482"/>
        <v>0</v>
      </c>
      <c r="Y212" s="61">
        <f t="shared" si="482"/>
        <v>0</v>
      </c>
      <c r="Z212" s="61">
        <f t="shared" si="482"/>
        <v>0</v>
      </c>
      <c r="AA212" s="61">
        <f t="shared" si="482"/>
        <v>0</v>
      </c>
      <c r="AC212" s="52">
        <f t="shared" ref="AC212:AH212" si="483">SUM(AC213)</f>
        <v>0</v>
      </c>
      <c r="AD212" s="52">
        <f t="shared" si="483"/>
        <v>0</v>
      </c>
      <c r="AE212" s="52">
        <f t="shared" si="483"/>
        <v>0</v>
      </c>
      <c r="AF212" s="52">
        <f t="shared" si="483"/>
        <v>0</v>
      </c>
      <c r="AG212" s="52">
        <f t="shared" si="483"/>
        <v>0</v>
      </c>
      <c r="AH212" s="52">
        <f t="shared" si="483"/>
        <v>0</v>
      </c>
      <c r="AJ212" s="52">
        <f t="shared" ref="AJ212:AO212" si="484">SUM(AJ213)</f>
        <v>0</v>
      </c>
      <c r="AK212" s="52">
        <f t="shared" si="484"/>
        <v>183852.23</v>
      </c>
      <c r="AL212" s="52">
        <f t="shared" si="484"/>
        <v>183852.23</v>
      </c>
      <c r="AM212" s="52">
        <f t="shared" si="484"/>
        <v>0</v>
      </c>
      <c r="AN212" s="52">
        <f t="shared" si="484"/>
        <v>0</v>
      </c>
      <c r="AO212" s="52">
        <f t="shared" si="484"/>
        <v>183852.23</v>
      </c>
      <c r="AQ212" s="21">
        <f t="shared" si="361"/>
        <v>1806091</v>
      </c>
      <c r="AR212" s="21">
        <f t="shared" si="361"/>
        <v>183852.23</v>
      </c>
      <c r="AS212" s="21">
        <f t="shared" si="361"/>
        <v>1989943.23</v>
      </c>
      <c r="AT212" s="21">
        <f t="shared" si="355"/>
        <v>1173182.8</v>
      </c>
      <c r="AU212" s="21">
        <f t="shared" si="355"/>
        <v>1046462.8</v>
      </c>
      <c r="AV212" s="21">
        <f t="shared" si="355"/>
        <v>816760.42999999993</v>
      </c>
      <c r="AW212" s="18"/>
      <c r="AX212" s="21">
        <f t="shared" si="425"/>
        <v>0</v>
      </c>
      <c r="AY212" s="21">
        <f t="shared" si="425"/>
        <v>0</v>
      </c>
      <c r="AZ212" s="21">
        <f t="shared" si="425"/>
        <v>0</v>
      </c>
      <c r="BA212" s="21">
        <f t="shared" si="424"/>
        <v>0</v>
      </c>
      <c r="BB212" s="21">
        <f t="shared" si="424"/>
        <v>0</v>
      </c>
      <c r="BC212" s="21">
        <f t="shared" si="424"/>
        <v>0</v>
      </c>
    </row>
    <row r="213" spans="1:55" ht="45" x14ac:dyDescent="0.25">
      <c r="A213" s="41"/>
      <c r="B213" s="54"/>
      <c r="C213" s="48"/>
      <c r="D213" s="55">
        <v>35301</v>
      </c>
      <c r="E213" s="56" t="s">
        <v>191</v>
      </c>
      <c r="F213" s="19">
        <f>O213+V213+AC213+AJ213</f>
        <v>1806091</v>
      </c>
      <c r="G213" s="19">
        <v>183852.23</v>
      </c>
      <c r="H213" s="19">
        <f>SUM(F213:G213)</f>
        <v>1989943.23</v>
      </c>
      <c r="I213" s="19">
        <f>R213+Y213+AF213+AM213</f>
        <v>1173182.8</v>
      </c>
      <c r="J213" s="19">
        <f>S213+Z213+AG213+AN213</f>
        <v>1046462.8</v>
      </c>
      <c r="K213" s="57">
        <f>H213-I213</f>
        <v>816760.42999999993</v>
      </c>
      <c r="M213" s="57">
        <f t="shared" si="444"/>
        <v>126720</v>
      </c>
      <c r="O213" s="19">
        <v>1806091</v>
      </c>
      <c r="P213" s="19"/>
      <c r="Q213" s="19">
        <f>O213+P213</f>
        <v>1806091</v>
      </c>
      <c r="R213" s="59">
        <v>1173182.8</v>
      </c>
      <c r="S213" s="59">
        <v>1046462.8</v>
      </c>
      <c r="T213" s="58">
        <f t="shared" si="352"/>
        <v>632908.19999999995</v>
      </c>
      <c r="V213" s="60"/>
      <c r="W213" s="60"/>
      <c r="X213" s="39">
        <f t="shared" si="353"/>
        <v>0</v>
      </c>
      <c r="Y213" s="60"/>
      <c r="Z213" s="60"/>
      <c r="AA213" s="39">
        <f t="shared" si="354"/>
        <v>0</v>
      </c>
      <c r="AC213" s="19"/>
      <c r="AD213" s="19"/>
      <c r="AE213" s="19">
        <f>SUM(AC213:AD213)</f>
        <v>0</v>
      </c>
      <c r="AF213" s="19"/>
      <c r="AG213" s="19"/>
      <c r="AH213" s="19">
        <f>AE213-AF213</f>
        <v>0</v>
      </c>
      <c r="AJ213" s="19"/>
      <c r="AK213" s="19">
        <v>183852.23</v>
      </c>
      <c r="AL213" s="19">
        <f>SUM(AJ213:AK213)</f>
        <v>183852.23</v>
      </c>
      <c r="AM213" s="19"/>
      <c r="AN213" s="19"/>
      <c r="AO213" s="19">
        <f>AL213-AM213</f>
        <v>183852.23</v>
      </c>
      <c r="AQ213" s="21">
        <f t="shared" si="361"/>
        <v>1806091</v>
      </c>
      <c r="AR213" s="21">
        <f t="shared" si="361"/>
        <v>183852.23</v>
      </c>
      <c r="AS213" s="21">
        <f t="shared" si="361"/>
        <v>1989943.23</v>
      </c>
      <c r="AT213" s="21">
        <f t="shared" si="355"/>
        <v>1173182.8</v>
      </c>
      <c r="AU213" s="21">
        <f t="shared" si="355"/>
        <v>1046462.8</v>
      </c>
      <c r="AV213" s="21">
        <f t="shared" si="355"/>
        <v>816760.42999999993</v>
      </c>
      <c r="AW213" s="18"/>
      <c r="AX213" s="21">
        <f t="shared" si="425"/>
        <v>0</v>
      </c>
      <c r="AY213" s="21">
        <f t="shared" si="425"/>
        <v>0</v>
      </c>
      <c r="AZ213" s="21">
        <f t="shared" si="425"/>
        <v>0</v>
      </c>
      <c r="BA213" s="21">
        <f t="shared" si="424"/>
        <v>0</v>
      </c>
      <c r="BB213" s="21">
        <f t="shared" si="424"/>
        <v>0</v>
      </c>
      <c r="BC213" s="21">
        <f t="shared" si="424"/>
        <v>0</v>
      </c>
    </row>
    <row r="214" spans="1:55" x14ac:dyDescent="0.25">
      <c r="A214" s="41"/>
      <c r="B214" s="48"/>
      <c r="C214" s="49">
        <v>35400</v>
      </c>
      <c r="D214" s="50" t="s">
        <v>192</v>
      </c>
      <c r="E214" s="51"/>
      <c r="F214" s="52">
        <f t="shared" ref="F214:K214" si="485">SUM(F215)</f>
        <v>0</v>
      </c>
      <c r="G214" s="52">
        <f t="shared" si="485"/>
        <v>0</v>
      </c>
      <c r="H214" s="52">
        <f t="shared" si="485"/>
        <v>0</v>
      </c>
      <c r="I214" s="52">
        <f t="shared" si="485"/>
        <v>0</v>
      </c>
      <c r="J214" s="52">
        <f t="shared" si="485"/>
        <v>0</v>
      </c>
      <c r="K214" s="53">
        <f t="shared" si="485"/>
        <v>0</v>
      </c>
      <c r="M214" s="53">
        <f t="shared" si="444"/>
        <v>0</v>
      </c>
      <c r="O214" s="52">
        <f t="shared" ref="O214:T214" si="486">SUM(O215)</f>
        <v>0</v>
      </c>
      <c r="P214" s="52">
        <f t="shared" si="486"/>
        <v>0</v>
      </c>
      <c r="Q214" s="52">
        <f t="shared" si="486"/>
        <v>0</v>
      </c>
      <c r="R214" s="52">
        <f t="shared" si="486"/>
        <v>0</v>
      </c>
      <c r="S214" s="52">
        <f t="shared" si="486"/>
        <v>0</v>
      </c>
      <c r="T214" s="53">
        <f t="shared" si="486"/>
        <v>0</v>
      </c>
      <c r="V214" s="61">
        <f t="shared" ref="V214:AA214" si="487">SUM(V215)</f>
        <v>0</v>
      </c>
      <c r="W214" s="61">
        <f t="shared" si="487"/>
        <v>0</v>
      </c>
      <c r="X214" s="61">
        <f t="shared" si="487"/>
        <v>0</v>
      </c>
      <c r="Y214" s="61">
        <f t="shared" si="487"/>
        <v>0</v>
      </c>
      <c r="Z214" s="61">
        <f t="shared" si="487"/>
        <v>0</v>
      </c>
      <c r="AA214" s="61">
        <f t="shared" si="487"/>
        <v>0</v>
      </c>
      <c r="AC214" s="52">
        <f t="shared" ref="AC214:AH214" si="488">SUM(AC215)</f>
        <v>0</v>
      </c>
      <c r="AD214" s="52">
        <f t="shared" si="488"/>
        <v>0</v>
      </c>
      <c r="AE214" s="52">
        <f t="shared" si="488"/>
        <v>0</v>
      </c>
      <c r="AF214" s="52">
        <f t="shared" si="488"/>
        <v>0</v>
      </c>
      <c r="AG214" s="52">
        <f t="shared" si="488"/>
        <v>0</v>
      </c>
      <c r="AH214" s="52">
        <f t="shared" si="488"/>
        <v>0</v>
      </c>
      <c r="AJ214" s="52">
        <f t="shared" ref="AJ214:AO214" si="489">SUM(AJ215)</f>
        <v>0</v>
      </c>
      <c r="AK214" s="52">
        <f t="shared" si="489"/>
        <v>0</v>
      </c>
      <c r="AL214" s="52">
        <f t="shared" si="489"/>
        <v>0</v>
      </c>
      <c r="AM214" s="52">
        <f t="shared" si="489"/>
        <v>0</v>
      </c>
      <c r="AN214" s="52">
        <f t="shared" si="489"/>
        <v>0</v>
      </c>
      <c r="AO214" s="52">
        <f t="shared" si="489"/>
        <v>0</v>
      </c>
      <c r="AQ214" s="21">
        <f t="shared" si="361"/>
        <v>0</v>
      </c>
      <c r="AR214" s="21">
        <f t="shared" si="361"/>
        <v>0</v>
      </c>
      <c r="AS214" s="21">
        <f t="shared" si="361"/>
        <v>0</v>
      </c>
      <c r="AT214" s="21">
        <f t="shared" si="355"/>
        <v>0</v>
      </c>
      <c r="AU214" s="21">
        <f t="shared" si="355"/>
        <v>0</v>
      </c>
      <c r="AV214" s="21">
        <f t="shared" si="355"/>
        <v>0</v>
      </c>
      <c r="AW214" s="18"/>
      <c r="AX214" s="21">
        <f t="shared" si="425"/>
        <v>0</v>
      </c>
      <c r="AY214" s="21">
        <f t="shared" si="425"/>
        <v>0</v>
      </c>
      <c r="AZ214" s="21">
        <f t="shared" si="425"/>
        <v>0</v>
      </c>
      <c r="BA214" s="21">
        <f t="shared" si="424"/>
        <v>0</v>
      </c>
      <c r="BB214" s="21">
        <f t="shared" si="424"/>
        <v>0</v>
      </c>
      <c r="BC214" s="21">
        <f t="shared" si="424"/>
        <v>0</v>
      </c>
    </row>
    <row r="215" spans="1:55" ht="45" x14ac:dyDescent="0.25">
      <c r="A215" s="41"/>
      <c r="B215" s="54"/>
      <c r="C215" s="48"/>
      <c r="D215" s="55">
        <v>35401</v>
      </c>
      <c r="E215" s="56" t="s">
        <v>192</v>
      </c>
      <c r="F215" s="19">
        <f>O215+V215+AC215+AJ215</f>
        <v>0</v>
      </c>
      <c r="G215" s="19">
        <v>0</v>
      </c>
      <c r="H215" s="19">
        <f>SUM(F215:G215)</f>
        <v>0</v>
      </c>
      <c r="I215" s="19">
        <f>R215+Y215+AF215+AM215</f>
        <v>0</v>
      </c>
      <c r="J215" s="19">
        <f>S215+Z215+AG215+AN215</f>
        <v>0</v>
      </c>
      <c r="K215" s="57">
        <f>H215-I215</f>
        <v>0</v>
      </c>
      <c r="M215" s="57">
        <f t="shared" si="444"/>
        <v>0</v>
      </c>
      <c r="O215" s="19"/>
      <c r="P215" s="19"/>
      <c r="Q215" s="19">
        <f>O215+P215</f>
        <v>0</v>
      </c>
      <c r="R215" s="19"/>
      <c r="S215" s="19"/>
      <c r="T215" s="58">
        <f t="shared" si="352"/>
        <v>0</v>
      </c>
      <c r="V215" s="60"/>
      <c r="W215" s="60"/>
      <c r="X215" s="39">
        <f t="shared" si="353"/>
        <v>0</v>
      </c>
      <c r="Y215" s="60"/>
      <c r="Z215" s="60"/>
      <c r="AA215" s="39">
        <f t="shared" si="354"/>
        <v>0</v>
      </c>
      <c r="AC215" s="19"/>
      <c r="AD215" s="19"/>
      <c r="AE215" s="19">
        <f>SUM(AC215:AD215)</f>
        <v>0</v>
      </c>
      <c r="AF215" s="19"/>
      <c r="AG215" s="19"/>
      <c r="AH215" s="19">
        <f>AE215-AF215</f>
        <v>0</v>
      </c>
      <c r="AJ215" s="19"/>
      <c r="AK215" s="19"/>
      <c r="AL215" s="19">
        <f>SUM(AJ215:AK215)</f>
        <v>0</v>
      </c>
      <c r="AM215" s="19"/>
      <c r="AN215" s="19"/>
      <c r="AO215" s="19">
        <f>AL215-AM215</f>
        <v>0</v>
      </c>
      <c r="AQ215" s="21">
        <f t="shared" si="361"/>
        <v>0</v>
      </c>
      <c r="AR215" s="21">
        <f t="shared" si="361"/>
        <v>0</v>
      </c>
      <c r="AS215" s="21">
        <f t="shared" si="361"/>
        <v>0</v>
      </c>
      <c r="AT215" s="21">
        <f t="shared" si="355"/>
        <v>0</v>
      </c>
      <c r="AU215" s="21">
        <f t="shared" si="355"/>
        <v>0</v>
      </c>
      <c r="AV215" s="21">
        <f t="shared" si="355"/>
        <v>0</v>
      </c>
      <c r="AW215" s="18"/>
      <c r="AX215" s="21">
        <f t="shared" si="425"/>
        <v>0</v>
      </c>
      <c r="AY215" s="21">
        <f t="shared" si="425"/>
        <v>0</v>
      </c>
      <c r="AZ215" s="21">
        <f t="shared" si="425"/>
        <v>0</v>
      </c>
      <c r="BA215" s="21">
        <f t="shared" si="424"/>
        <v>0</v>
      </c>
      <c r="BB215" s="21">
        <f t="shared" si="424"/>
        <v>0</v>
      </c>
      <c r="BC215" s="21">
        <f t="shared" si="424"/>
        <v>0</v>
      </c>
    </row>
    <row r="216" spans="1:55" x14ac:dyDescent="0.25">
      <c r="A216" s="41"/>
      <c r="B216" s="48"/>
      <c r="C216" s="49">
        <v>35500</v>
      </c>
      <c r="D216" s="50" t="s">
        <v>193</v>
      </c>
      <c r="E216" s="51"/>
      <c r="F216" s="52">
        <f t="shared" ref="F216:K216" si="490">SUM(F217)</f>
        <v>1914000</v>
      </c>
      <c r="G216" s="52">
        <f t="shared" si="490"/>
        <v>0</v>
      </c>
      <c r="H216" s="52">
        <f t="shared" si="490"/>
        <v>1914000</v>
      </c>
      <c r="I216" s="52">
        <f t="shared" si="490"/>
        <v>1489471.73</v>
      </c>
      <c r="J216" s="52">
        <f t="shared" si="490"/>
        <v>1489471.73</v>
      </c>
      <c r="K216" s="53">
        <f t="shared" si="490"/>
        <v>424528.27</v>
      </c>
      <c r="M216" s="53">
        <f t="shared" si="444"/>
        <v>0</v>
      </c>
      <c r="O216" s="52">
        <f t="shared" ref="O216:T216" si="491">SUM(O217)</f>
        <v>1914000</v>
      </c>
      <c r="P216" s="52">
        <f t="shared" si="491"/>
        <v>0</v>
      </c>
      <c r="Q216" s="52">
        <f t="shared" si="491"/>
        <v>1914000</v>
      </c>
      <c r="R216" s="52">
        <f t="shared" si="491"/>
        <v>1489471.73</v>
      </c>
      <c r="S216" s="52">
        <f t="shared" si="491"/>
        <v>1489471.73</v>
      </c>
      <c r="T216" s="53">
        <f t="shared" si="491"/>
        <v>424528.27</v>
      </c>
      <c r="V216" s="61">
        <f t="shared" ref="V216:AA216" si="492">SUM(V217)</f>
        <v>0</v>
      </c>
      <c r="W216" s="61">
        <f t="shared" si="492"/>
        <v>0</v>
      </c>
      <c r="X216" s="61">
        <f t="shared" si="492"/>
        <v>0</v>
      </c>
      <c r="Y216" s="61">
        <f t="shared" si="492"/>
        <v>0</v>
      </c>
      <c r="Z216" s="61">
        <f t="shared" si="492"/>
        <v>0</v>
      </c>
      <c r="AA216" s="61">
        <f t="shared" si="492"/>
        <v>0</v>
      </c>
      <c r="AC216" s="52">
        <f t="shared" ref="AC216:AH216" si="493">SUM(AC217)</f>
        <v>0</v>
      </c>
      <c r="AD216" s="52">
        <f t="shared" si="493"/>
        <v>0</v>
      </c>
      <c r="AE216" s="52">
        <f t="shared" si="493"/>
        <v>0</v>
      </c>
      <c r="AF216" s="52">
        <f t="shared" si="493"/>
        <v>0</v>
      </c>
      <c r="AG216" s="52">
        <f t="shared" si="493"/>
        <v>0</v>
      </c>
      <c r="AH216" s="52">
        <f t="shared" si="493"/>
        <v>0</v>
      </c>
      <c r="AJ216" s="52">
        <f t="shared" ref="AJ216:AO216" si="494">SUM(AJ217)</f>
        <v>0</v>
      </c>
      <c r="AK216" s="52">
        <f t="shared" si="494"/>
        <v>0</v>
      </c>
      <c r="AL216" s="52">
        <f t="shared" si="494"/>
        <v>0</v>
      </c>
      <c r="AM216" s="52">
        <f t="shared" si="494"/>
        <v>0</v>
      </c>
      <c r="AN216" s="52">
        <f t="shared" si="494"/>
        <v>0</v>
      </c>
      <c r="AO216" s="52">
        <f t="shared" si="494"/>
        <v>0</v>
      </c>
      <c r="AQ216" s="21">
        <f t="shared" si="361"/>
        <v>1914000</v>
      </c>
      <c r="AR216" s="21">
        <f t="shared" si="361"/>
        <v>0</v>
      </c>
      <c r="AS216" s="21">
        <f t="shared" si="361"/>
        <v>1914000</v>
      </c>
      <c r="AT216" s="21">
        <f t="shared" si="355"/>
        <v>1489471.73</v>
      </c>
      <c r="AU216" s="21">
        <f t="shared" si="355"/>
        <v>1489471.73</v>
      </c>
      <c r="AV216" s="21">
        <f t="shared" si="355"/>
        <v>424528.27</v>
      </c>
      <c r="AW216" s="18"/>
      <c r="AX216" s="21">
        <f t="shared" si="425"/>
        <v>0</v>
      </c>
      <c r="AY216" s="21">
        <f t="shared" si="425"/>
        <v>0</v>
      </c>
      <c r="AZ216" s="21">
        <f t="shared" si="425"/>
        <v>0</v>
      </c>
      <c r="BA216" s="21">
        <f t="shared" si="424"/>
        <v>0</v>
      </c>
      <c r="BB216" s="21">
        <f t="shared" si="424"/>
        <v>0</v>
      </c>
      <c r="BC216" s="21">
        <f t="shared" si="424"/>
        <v>0</v>
      </c>
    </row>
    <row r="217" spans="1:55" ht="30" x14ac:dyDescent="0.25">
      <c r="A217" s="41"/>
      <c r="B217" s="54"/>
      <c r="C217" s="48"/>
      <c r="D217" s="55">
        <v>35501</v>
      </c>
      <c r="E217" s="56" t="s">
        <v>193</v>
      </c>
      <c r="F217" s="19">
        <f>O217+V217+AC217+AJ217</f>
        <v>1914000</v>
      </c>
      <c r="G217" s="19">
        <v>0</v>
      </c>
      <c r="H217" s="19">
        <f>SUM(F217:G217)</f>
        <v>1914000</v>
      </c>
      <c r="I217" s="19">
        <f>R217+Y217+AF217+AM217</f>
        <v>1489471.73</v>
      </c>
      <c r="J217" s="19">
        <f>S217+Z217+AG217+AN217</f>
        <v>1489471.73</v>
      </c>
      <c r="K217" s="57">
        <f>H217-I217</f>
        <v>424528.27</v>
      </c>
      <c r="M217" s="57">
        <f t="shared" si="444"/>
        <v>0</v>
      </c>
      <c r="O217" s="19">
        <v>1914000</v>
      </c>
      <c r="P217" s="19"/>
      <c r="Q217" s="19">
        <f>O217+P217</f>
        <v>1914000</v>
      </c>
      <c r="R217" s="59">
        <v>1489471.73</v>
      </c>
      <c r="S217" s="59">
        <v>1489471.73</v>
      </c>
      <c r="T217" s="58">
        <f t="shared" si="352"/>
        <v>424528.27</v>
      </c>
      <c r="V217" s="60"/>
      <c r="W217" s="60"/>
      <c r="X217" s="39">
        <f t="shared" si="353"/>
        <v>0</v>
      </c>
      <c r="Y217" s="60"/>
      <c r="Z217" s="60"/>
      <c r="AA217" s="39">
        <f t="shared" si="354"/>
        <v>0</v>
      </c>
      <c r="AC217" s="19"/>
      <c r="AD217" s="19"/>
      <c r="AE217" s="19">
        <f>SUM(AC217:AD217)</f>
        <v>0</v>
      </c>
      <c r="AF217" s="19"/>
      <c r="AG217" s="19"/>
      <c r="AH217" s="19">
        <f>AE217-AF217</f>
        <v>0</v>
      </c>
      <c r="AJ217" s="19"/>
      <c r="AK217" s="19"/>
      <c r="AL217" s="19">
        <f>SUM(AJ217:AK217)</f>
        <v>0</v>
      </c>
      <c r="AM217" s="19"/>
      <c r="AN217" s="19"/>
      <c r="AO217" s="19">
        <f>AL217-AM217</f>
        <v>0</v>
      </c>
      <c r="AQ217" s="21">
        <f t="shared" si="361"/>
        <v>1914000</v>
      </c>
      <c r="AR217" s="21">
        <f t="shared" si="361"/>
        <v>0</v>
      </c>
      <c r="AS217" s="21">
        <f t="shared" si="361"/>
        <v>1914000</v>
      </c>
      <c r="AT217" s="21">
        <f t="shared" si="355"/>
        <v>1489471.73</v>
      </c>
      <c r="AU217" s="21">
        <f t="shared" si="355"/>
        <v>1489471.73</v>
      </c>
      <c r="AV217" s="21">
        <f t="shared" si="355"/>
        <v>424528.27</v>
      </c>
      <c r="AW217" s="18"/>
      <c r="AX217" s="21">
        <f t="shared" si="425"/>
        <v>0</v>
      </c>
      <c r="AY217" s="21">
        <f t="shared" si="425"/>
        <v>0</v>
      </c>
      <c r="AZ217" s="21">
        <f t="shared" si="425"/>
        <v>0</v>
      </c>
      <c r="BA217" s="21">
        <f t="shared" si="424"/>
        <v>0</v>
      </c>
      <c r="BB217" s="21">
        <f t="shared" si="424"/>
        <v>0</v>
      </c>
      <c r="BC217" s="21">
        <f t="shared" si="424"/>
        <v>0</v>
      </c>
    </row>
    <row r="218" spans="1:55" x14ac:dyDescent="0.25">
      <c r="A218" s="41"/>
      <c r="B218" s="48"/>
      <c r="C218" s="49">
        <v>35700</v>
      </c>
      <c r="D218" s="50" t="s">
        <v>194</v>
      </c>
      <c r="E218" s="51"/>
      <c r="F218" s="52">
        <f t="shared" ref="F218:K218" si="495">SUM(F219:F222)</f>
        <v>6827328</v>
      </c>
      <c r="G218" s="52">
        <f t="shared" si="495"/>
        <v>0</v>
      </c>
      <c r="H218" s="52">
        <f t="shared" si="495"/>
        <v>6827328</v>
      </c>
      <c r="I218" s="52">
        <f t="shared" si="495"/>
        <v>4522647.09</v>
      </c>
      <c r="J218" s="52">
        <f t="shared" si="495"/>
        <v>4243487.93</v>
      </c>
      <c r="K218" s="53">
        <f t="shared" si="495"/>
        <v>2304680.91</v>
      </c>
      <c r="M218" s="53">
        <f t="shared" si="444"/>
        <v>279159.16000000015</v>
      </c>
      <c r="O218" s="52">
        <f t="shared" ref="O218:T218" si="496">SUM(O219:O222)</f>
        <v>6827328</v>
      </c>
      <c r="P218" s="52">
        <f t="shared" si="496"/>
        <v>0</v>
      </c>
      <c r="Q218" s="52">
        <f t="shared" si="496"/>
        <v>6827328</v>
      </c>
      <c r="R218" s="52">
        <f t="shared" si="496"/>
        <v>4522647.09</v>
      </c>
      <c r="S218" s="52">
        <f t="shared" si="496"/>
        <v>4243487.93</v>
      </c>
      <c r="T218" s="53">
        <f t="shared" si="496"/>
        <v>2304680.91</v>
      </c>
      <c r="V218" s="61">
        <f t="shared" ref="V218:AA218" si="497">SUM(V219:V222)</f>
        <v>0</v>
      </c>
      <c r="W218" s="61">
        <f t="shared" si="497"/>
        <v>0</v>
      </c>
      <c r="X218" s="61">
        <f t="shared" si="497"/>
        <v>0</v>
      </c>
      <c r="Y218" s="61">
        <f t="shared" si="497"/>
        <v>0</v>
      </c>
      <c r="Z218" s="61">
        <f t="shared" si="497"/>
        <v>0</v>
      </c>
      <c r="AA218" s="61">
        <f t="shared" si="497"/>
        <v>0</v>
      </c>
      <c r="AC218" s="52">
        <f t="shared" ref="AC218:AH218" si="498">SUM(AC219:AC222)</f>
        <v>0</v>
      </c>
      <c r="AD218" s="52">
        <f t="shared" si="498"/>
        <v>0</v>
      </c>
      <c r="AE218" s="52">
        <f t="shared" si="498"/>
        <v>0</v>
      </c>
      <c r="AF218" s="52">
        <f t="shared" si="498"/>
        <v>0</v>
      </c>
      <c r="AG218" s="52">
        <f t="shared" si="498"/>
        <v>0</v>
      </c>
      <c r="AH218" s="52">
        <f t="shared" si="498"/>
        <v>0</v>
      </c>
      <c r="AJ218" s="52">
        <f t="shared" ref="AJ218:AO218" si="499">SUM(AJ219:AJ222)</f>
        <v>0</v>
      </c>
      <c r="AK218" s="52">
        <f t="shared" si="499"/>
        <v>0</v>
      </c>
      <c r="AL218" s="52">
        <f t="shared" si="499"/>
        <v>0</v>
      </c>
      <c r="AM218" s="52">
        <f t="shared" si="499"/>
        <v>0</v>
      </c>
      <c r="AN218" s="52">
        <f t="shared" si="499"/>
        <v>0</v>
      </c>
      <c r="AO218" s="52">
        <f t="shared" si="499"/>
        <v>0</v>
      </c>
      <c r="AQ218" s="21">
        <f t="shared" si="361"/>
        <v>6827328</v>
      </c>
      <c r="AR218" s="21">
        <f t="shared" si="361"/>
        <v>0</v>
      </c>
      <c r="AS218" s="21">
        <f t="shared" si="361"/>
        <v>6827328</v>
      </c>
      <c r="AT218" s="21">
        <f t="shared" si="355"/>
        <v>4522647.09</v>
      </c>
      <c r="AU218" s="21">
        <f t="shared" si="355"/>
        <v>4243487.93</v>
      </c>
      <c r="AV218" s="21">
        <f t="shared" si="355"/>
        <v>2304680.91</v>
      </c>
      <c r="AW218" s="18"/>
      <c r="AX218" s="21">
        <f t="shared" si="425"/>
        <v>0</v>
      </c>
      <c r="AY218" s="21">
        <f t="shared" si="425"/>
        <v>0</v>
      </c>
      <c r="AZ218" s="21">
        <f t="shared" si="425"/>
        <v>0</v>
      </c>
      <c r="BA218" s="21">
        <f t="shared" si="424"/>
        <v>0</v>
      </c>
      <c r="BB218" s="21">
        <f t="shared" si="424"/>
        <v>0</v>
      </c>
      <c r="BC218" s="21">
        <f t="shared" si="424"/>
        <v>0</v>
      </c>
    </row>
    <row r="219" spans="1:55" ht="45" x14ac:dyDescent="0.25">
      <c r="A219" s="41"/>
      <c r="B219" s="54"/>
      <c r="C219" s="48"/>
      <c r="D219" s="55">
        <v>35704</v>
      </c>
      <c r="E219" s="56" t="s">
        <v>195</v>
      </c>
      <c r="F219" s="19">
        <f t="shared" ref="F219:G222" si="500">O219+V219+AC219+AJ219</f>
        <v>2915940</v>
      </c>
      <c r="G219" s="19">
        <f t="shared" si="500"/>
        <v>0</v>
      </c>
      <c r="H219" s="19">
        <f>SUM(F219:G219)</f>
        <v>2915940</v>
      </c>
      <c r="I219" s="19">
        <f t="shared" ref="I219:J222" si="501">R219+Y219+AF219+AM219</f>
        <v>2454346.85</v>
      </c>
      <c r="J219" s="19">
        <f t="shared" si="501"/>
        <v>2234965.69</v>
      </c>
      <c r="K219" s="57">
        <f>H219-I219</f>
        <v>461593.14999999991</v>
      </c>
      <c r="M219" s="57">
        <f t="shared" si="444"/>
        <v>219381.16000000015</v>
      </c>
      <c r="O219" s="19">
        <v>2915940</v>
      </c>
      <c r="P219" s="19"/>
      <c r="Q219" s="19">
        <f>O219+P219</f>
        <v>2915940</v>
      </c>
      <c r="R219" s="59">
        <v>2454346.85</v>
      </c>
      <c r="S219" s="59">
        <v>2234965.69</v>
      </c>
      <c r="T219" s="58">
        <f t="shared" si="352"/>
        <v>461593.14999999991</v>
      </c>
      <c r="V219" s="60"/>
      <c r="W219" s="60"/>
      <c r="X219" s="39">
        <f t="shared" si="353"/>
        <v>0</v>
      </c>
      <c r="Y219" s="60"/>
      <c r="Z219" s="60"/>
      <c r="AA219" s="39">
        <f t="shared" si="354"/>
        <v>0</v>
      </c>
      <c r="AC219" s="19"/>
      <c r="AD219" s="19"/>
      <c r="AE219" s="19">
        <f>SUM(AC219:AD219)</f>
        <v>0</v>
      </c>
      <c r="AF219" s="19"/>
      <c r="AG219" s="19"/>
      <c r="AH219" s="19">
        <f>AE219-AF219</f>
        <v>0</v>
      </c>
      <c r="AJ219" s="19"/>
      <c r="AK219" s="19"/>
      <c r="AL219" s="19">
        <f>SUM(AJ219:AK219)</f>
        <v>0</v>
      </c>
      <c r="AM219" s="19"/>
      <c r="AN219" s="19"/>
      <c r="AO219" s="19">
        <f>AL219-AM219</f>
        <v>0</v>
      </c>
      <c r="AQ219" s="21">
        <f t="shared" si="361"/>
        <v>2915940</v>
      </c>
      <c r="AR219" s="21">
        <f t="shared" si="361"/>
        <v>0</v>
      </c>
      <c r="AS219" s="21">
        <f t="shared" si="361"/>
        <v>2915940</v>
      </c>
      <c r="AT219" s="21">
        <f t="shared" si="355"/>
        <v>2454346.85</v>
      </c>
      <c r="AU219" s="21">
        <f t="shared" si="355"/>
        <v>2234965.69</v>
      </c>
      <c r="AV219" s="21">
        <f t="shared" si="355"/>
        <v>461593.14999999991</v>
      </c>
      <c r="AW219" s="18"/>
      <c r="AX219" s="21">
        <f t="shared" si="425"/>
        <v>0</v>
      </c>
      <c r="AY219" s="21">
        <f t="shared" si="425"/>
        <v>0</v>
      </c>
      <c r="AZ219" s="21">
        <f t="shared" si="425"/>
        <v>0</v>
      </c>
      <c r="BA219" s="21">
        <f t="shared" si="424"/>
        <v>0</v>
      </c>
      <c r="BB219" s="21">
        <f t="shared" si="424"/>
        <v>0</v>
      </c>
      <c r="BC219" s="21">
        <f t="shared" si="424"/>
        <v>0</v>
      </c>
    </row>
    <row r="220" spans="1:55" ht="45" x14ac:dyDescent="0.25">
      <c r="A220" s="41"/>
      <c r="B220" s="54"/>
      <c r="C220" s="48"/>
      <c r="D220" s="55">
        <v>35705</v>
      </c>
      <c r="E220" s="56" t="s">
        <v>196</v>
      </c>
      <c r="F220" s="19">
        <f t="shared" si="500"/>
        <v>77000</v>
      </c>
      <c r="G220" s="19">
        <v>0</v>
      </c>
      <c r="H220" s="19">
        <f>SUM(F220:G220)</f>
        <v>77000</v>
      </c>
      <c r="I220" s="19">
        <f t="shared" si="501"/>
        <v>0</v>
      </c>
      <c r="J220" s="19">
        <f t="shared" si="501"/>
        <v>0</v>
      </c>
      <c r="K220" s="57">
        <f>H220-I220</f>
        <v>77000</v>
      </c>
      <c r="M220" s="57">
        <f t="shared" si="444"/>
        <v>0</v>
      </c>
      <c r="O220" s="19">
        <v>77000</v>
      </c>
      <c r="P220" s="19"/>
      <c r="Q220" s="19">
        <f>O220+P220</f>
        <v>77000</v>
      </c>
      <c r="R220" s="59">
        <v>0</v>
      </c>
      <c r="S220" s="59">
        <v>0</v>
      </c>
      <c r="T220" s="58">
        <f t="shared" si="352"/>
        <v>77000</v>
      </c>
      <c r="V220" s="60"/>
      <c r="W220" s="60"/>
      <c r="X220" s="39">
        <f t="shared" si="353"/>
        <v>0</v>
      </c>
      <c r="Y220" s="60"/>
      <c r="Z220" s="60"/>
      <c r="AA220" s="39">
        <f t="shared" si="354"/>
        <v>0</v>
      </c>
      <c r="AC220" s="19"/>
      <c r="AD220" s="19"/>
      <c r="AE220" s="19">
        <f>SUM(AC220:AD220)</f>
        <v>0</v>
      </c>
      <c r="AF220" s="19"/>
      <c r="AG220" s="19"/>
      <c r="AH220" s="19">
        <f>AE220-AF220</f>
        <v>0</v>
      </c>
      <c r="AJ220" s="19"/>
      <c r="AK220" s="19"/>
      <c r="AL220" s="19">
        <f>SUM(AJ220:AK220)</f>
        <v>0</v>
      </c>
      <c r="AM220" s="19"/>
      <c r="AN220" s="19"/>
      <c r="AO220" s="19">
        <f>AL220-AM220</f>
        <v>0</v>
      </c>
      <c r="AQ220" s="21">
        <f t="shared" si="361"/>
        <v>77000</v>
      </c>
      <c r="AR220" s="21">
        <f t="shared" si="361"/>
        <v>0</v>
      </c>
      <c r="AS220" s="21">
        <f t="shared" si="361"/>
        <v>77000</v>
      </c>
      <c r="AT220" s="21">
        <f t="shared" si="355"/>
        <v>0</v>
      </c>
      <c r="AU220" s="21">
        <f t="shared" si="355"/>
        <v>0</v>
      </c>
      <c r="AV220" s="21">
        <f t="shared" si="355"/>
        <v>77000</v>
      </c>
      <c r="AW220" s="18"/>
      <c r="AX220" s="21">
        <f t="shared" si="425"/>
        <v>0</v>
      </c>
      <c r="AY220" s="21">
        <f t="shared" si="425"/>
        <v>0</v>
      </c>
      <c r="AZ220" s="21">
        <f t="shared" si="425"/>
        <v>0</v>
      </c>
      <c r="BA220" s="21">
        <f t="shared" si="424"/>
        <v>0</v>
      </c>
      <c r="BB220" s="21">
        <f t="shared" si="424"/>
        <v>0</v>
      </c>
      <c r="BC220" s="21">
        <f t="shared" si="424"/>
        <v>0</v>
      </c>
    </row>
    <row r="221" spans="1:55" ht="45" x14ac:dyDescent="0.25">
      <c r="A221" s="41"/>
      <c r="B221" s="54"/>
      <c r="C221" s="48"/>
      <c r="D221" s="55">
        <v>35706</v>
      </c>
      <c r="E221" s="56" t="s">
        <v>197</v>
      </c>
      <c r="F221" s="19">
        <f t="shared" si="500"/>
        <v>2833612</v>
      </c>
      <c r="G221" s="19">
        <v>0</v>
      </c>
      <c r="H221" s="19">
        <f>SUM(F221:G221)</f>
        <v>2833612</v>
      </c>
      <c r="I221" s="19">
        <f t="shared" si="501"/>
        <v>1710470.24</v>
      </c>
      <c r="J221" s="19">
        <f t="shared" si="501"/>
        <v>1650692.24</v>
      </c>
      <c r="K221" s="57">
        <f>H221-I221</f>
        <v>1123141.76</v>
      </c>
      <c r="M221" s="57">
        <f t="shared" si="444"/>
        <v>59778</v>
      </c>
      <c r="O221" s="19">
        <v>2833612</v>
      </c>
      <c r="P221" s="19"/>
      <c r="Q221" s="19">
        <f>O221+P221</f>
        <v>2833612</v>
      </c>
      <c r="R221" s="59">
        <v>1710470.24</v>
      </c>
      <c r="S221" s="59">
        <v>1650692.24</v>
      </c>
      <c r="T221" s="58">
        <f t="shared" si="352"/>
        <v>1123141.76</v>
      </c>
      <c r="V221" s="60"/>
      <c r="W221" s="60"/>
      <c r="X221" s="39">
        <f t="shared" si="353"/>
        <v>0</v>
      </c>
      <c r="Y221" s="60"/>
      <c r="Z221" s="60"/>
      <c r="AA221" s="39">
        <f t="shared" si="354"/>
        <v>0</v>
      </c>
      <c r="AC221" s="19"/>
      <c r="AD221" s="19"/>
      <c r="AE221" s="19">
        <f>SUM(AC221:AD221)</f>
        <v>0</v>
      </c>
      <c r="AF221" s="19"/>
      <c r="AG221" s="19"/>
      <c r="AH221" s="19">
        <f>AE221-AF221</f>
        <v>0</v>
      </c>
      <c r="AJ221" s="19"/>
      <c r="AK221" s="19"/>
      <c r="AL221" s="19">
        <f>SUM(AJ221:AK221)</f>
        <v>0</v>
      </c>
      <c r="AM221" s="19"/>
      <c r="AN221" s="19"/>
      <c r="AO221" s="19">
        <f>AL221-AM221</f>
        <v>0</v>
      </c>
      <c r="AQ221" s="21">
        <f t="shared" si="361"/>
        <v>2833612</v>
      </c>
      <c r="AR221" s="21">
        <f t="shared" si="361"/>
        <v>0</v>
      </c>
      <c r="AS221" s="21">
        <f t="shared" si="361"/>
        <v>2833612</v>
      </c>
      <c r="AT221" s="21">
        <f t="shared" si="355"/>
        <v>1710470.24</v>
      </c>
      <c r="AU221" s="21">
        <f t="shared" si="355"/>
        <v>1650692.24</v>
      </c>
      <c r="AV221" s="21">
        <f t="shared" si="355"/>
        <v>1123141.76</v>
      </c>
      <c r="AW221" s="18"/>
      <c r="AX221" s="21">
        <f t="shared" si="425"/>
        <v>0</v>
      </c>
      <c r="AY221" s="21">
        <f t="shared" si="425"/>
        <v>0</v>
      </c>
      <c r="AZ221" s="21">
        <f t="shared" si="425"/>
        <v>0</v>
      </c>
      <c r="BA221" s="21">
        <f t="shared" si="424"/>
        <v>0</v>
      </c>
      <c r="BB221" s="21">
        <f t="shared" si="424"/>
        <v>0</v>
      </c>
      <c r="BC221" s="21">
        <f t="shared" si="424"/>
        <v>0</v>
      </c>
    </row>
    <row r="222" spans="1:55" ht="30" x14ac:dyDescent="0.25">
      <c r="A222" s="41"/>
      <c r="B222" s="54"/>
      <c r="C222" s="48"/>
      <c r="D222" s="55">
        <v>35708</v>
      </c>
      <c r="E222" s="56" t="s">
        <v>198</v>
      </c>
      <c r="F222" s="19">
        <f t="shared" si="500"/>
        <v>1000776</v>
      </c>
      <c r="G222" s="19">
        <v>0</v>
      </c>
      <c r="H222" s="19">
        <f>SUM(F222:G222)</f>
        <v>1000776</v>
      </c>
      <c r="I222" s="19">
        <f t="shared" si="501"/>
        <v>357830</v>
      </c>
      <c r="J222" s="19">
        <f t="shared" si="501"/>
        <v>357830</v>
      </c>
      <c r="K222" s="57">
        <f>H222-I222</f>
        <v>642946</v>
      </c>
      <c r="M222" s="57">
        <f t="shared" si="444"/>
        <v>0</v>
      </c>
      <c r="O222" s="19">
        <v>1000776</v>
      </c>
      <c r="P222" s="19"/>
      <c r="Q222" s="19">
        <f>O222+P222</f>
        <v>1000776</v>
      </c>
      <c r="R222" s="59">
        <v>357830</v>
      </c>
      <c r="S222" s="59">
        <v>357830</v>
      </c>
      <c r="T222" s="58">
        <f t="shared" si="352"/>
        <v>642946</v>
      </c>
      <c r="V222" s="60"/>
      <c r="W222" s="60"/>
      <c r="X222" s="39">
        <f t="shared" si="353"/>
        <v>0</v>
      </c>
      <c r="Y222" s="60"/>
      <c r="Z222" s="60"/>
      <c r="AA222" s="39">
        <f t="shared" si="354"/>
        <v>0</v>
      </c>
      <c r="AC222" s="19"/>
      <c r="AD222" s="19"/>
      <c r="AE222" s="19">
        <f>SUM(AC222:AD222)</f>
        <v>0</v>
      </c>
      <c r="AF222" s="19"/>
      <c r="AG222" s="19"/>
      <c r="AH222" s="19">
        <f>AE222-AF222</f>
        <v>0</v>
      </c>
      <c r="AJ222" s="19"/>
      <c r="AK222" s="19"/>
      <c r="AL222" s="19">
        <f>SUM(AJ222:AK222)</f>
        <v>0</v>
      </c>
      <c r="AM222" s="19"/>
      <c r="AN222" s="19"/>
      <c r="AO222" s="19">
        <f>AL222-AM222</f>
        <v>0</v>
      </c>
      <c r="AQ222" s="21">
        <f t="shared" si="361"/>
        <v>1000776</v>
      </c>
      <c r="AR222" s="21">
        <f t="shared" si="361"/>
        <v>0</v>
      </c>
      <c r="AS222" s="21">
        <f t="shared" si="361"/>
        <v>1000776</v>
      </c>
      <c r="AT222" s="21">
        <f t="shared" si="355"/>
        <v>357830</v>
      </c>
      <c r="AU222" s="21">
        <f t="shared" si="355"/>
        <v>357830</v>
      </c>
      <c r="AV222" s="21">
        <f t="shared" si="355"/>
        <v>642946</v>
      </c>
      <c r="AW222" s="18"/>
      <c r="AX222" s="21">
        <f t="shared" si="425"/>
        <v>0</v>
      </c>
      <c r="AY222" s="21">
        <f t="shared" si="425"/>
        <v>0</v>
      </c>
      <c r="AZ222" s="21">
        <f t="shared" si="425"/>
        <v>0</v>
      </c>
      <c r="BA222" s="21">
        <f t="shared" si="424"/>
        <v>0</v>
      </c>
      <c r="BB222" s="21">
        <f t="shared" si="424"/>
        <v>0</v>
      </c>
      <c r="BC222" s="21">
        <f t="shared" si="424"/>
        <v>0</v>
      </c>
    </row>
    <row r="223" spans="1:55" x14ac:dyDescent="0.25">
      <c r="A223" s="41"/>
      <c r="B223" s="48"/>
      <c r="C223" s="49">
        <v>35800</v>
      </c>
      <c r="D223" s="50" t="s">
        <v>199</v>
      </c>
      <c r="E223" s="51"/>
      <c r="F223" s="52">
        <f t="shared" ref="F223:K223" si="502">SUM(F224:F226)</f>
        <v>4599802.0199999996</v>
      </c>
      <c r="G223" s="52">
        <f t="shared" si="502"/>
        <v>0</v>
      </c>
      <c r="H223" s="52">
        <f t="shared" si="502"/>
        <v>4599802.0199999996</v>
      </c>
      <c r="I223" s="52">
        <f t="shared" si="502"/>
        <v>2439598.58</v>
      </c>
      <c r="J223" s="52">
        <f t="shared" si="502"/>
        <v>2395576.58</v>
      </c>
      <c r="K223" s="53">
        <f t="shared" si="502"/>
        <v>2160203.44</v>
      </c>
      <c r="M223" s="53">
        <f t="shared" si="444"/>
        <v>44022</v>
      </c>
      <c r="O223" s="52">
        <f t="shared" ref="O223:T223" si="503">SUM(O224:O226)</f>
        <v>4589802</v>
      </c>
      <c r="P223" s="52">
        <f t="shared" si="503"/>
        <v>0</v>
      </c>
      <c r="Q223" s="52">
        <f t="shared" si="503"/>
        <v>4589802</v>
      </c>
      <c r="R223" s="52">
        <f t="shared" si="503"/>
        <v>2439598.58</v>
      </c>
      <c r="S223" s="52">
        <f t="shared" si="503"/>
        <v>2395576.58</v>
      </c>
      <c r="T223" s="53">
        <f t="shared" si="503"/>
        <v>2150203.42</v>
      </c>
      <c r="V223" s="61">
        <f t="shared" ref="V223:AA223" si="504">SUM(V224:V226)</f>
        <v>10000.02</v>
      </c>
      <c r="W223" s="61">
        <f t="shared" si="504"/>
        <v>0</v>
      </c>
      <c r="X223" s="61">
        <f t="shared" si="504"/>
        <v>10000.02</v>
      </c>
      <c r="Y223" s="61">
        <f t="shared" si="504"/>
        <v>0</v>
      </c>
      <c r="Z223" s="61">
        <f t="shared" si="504"/>
        <v>0</v>
      </c>
      <c r="AA223" s="61">
        <f t="shared" si="504"/>
        <v>10000.02</v>
      </c>
      <c r="AC223" s="52">
        <f t="shared" ref="AC223:AH223" si="505">SUM(AC224:AC226)</f>
        <v>0</v>
      </c>
      <c r="AD223" s="52">
        <f t="shared" si="505"/>
        <v>0</v>
      </c>
      <c r="AE223" s="52">
        <f t="shared" si="505"/>
        <v>0</v>
      </c>
      <c r="AF223" s="52">
        <f t="shared" si="505"/>
        <v>0</v>
      </c>
      <c r="AG223" s="52">
        <f t="shared" si="505"/>
        <v>0</v>
      </c>
      <c r="AH223" s="52">
        <f t="shared" si="505"/>
        <v>0</v>
      </c>
      <c r="AJ223" s="52">
        <f t="shared" ref="AJ223:AO223" si="506">SUM(AJ224:AJ226)</f>
        <v>0</v>
      </c>
      <c r="AK223" s="52">
        <f t="shared" si="506"/>
        <v>0</v>
      </c>
      <c r="AL223" s="52">
        <f t="shared" si="506"/>
        <v>0</v>
      </c>
      <c r="AM223" s="52">
        <f t="shared" si="506"/>
        <v>0</v>
      </c>
      <c r="AN223" s="52">
        <f t="shared" si="506"/>
        <v>0</v>
      </c>
      <c r="AO223" s="52">
        <f t="shared" si="506"/>
        <v>0</v>
      </c>
      <c r="AQ223" s="21">
        <f t="shared" si="361"/>
        <v>4599802.0199999996</v>
      </c>
      <c r="AR223" s="21">
        <f t="shared" si="361"/>
        <v>0</v>
      </c>
      <c r="AS223" s="21">
        <f t="shared" si="361"/>
        <v>4599802.0199999996</v>
      </c>
      <c r="AT223" s="21">
        <f t="shared" si="355"/>
        <v>2439598.58</v>
      </c>
      <c r="AU223" s="21">
        <f t="shared" si="355"/>
        <v>2395576.58</v>
      </c>
      <c r="AV223" s="21">
        <f t="shared" si="355"/>
        <v>2160203.44</v>
      </c>
      <c r="AW223" s="18"/>
      <c r="AX223" s="21">
        <f t="shared" si="425"/>
        <v>0</v>
      </c>
      <c r="AY223" s="21">
        <f t="shared" si="425"/>
        <v>0</v>
      </c>
      <c r="AZ223" s="21">
        <f t="shared" si="425"/>
        <v>0</v>
      </c>
      <c r="BA223" s="21">
        <f t="shared" si="424"/>
        <v>0</v>
      </c>
      <c r="BB223" s="21">
        <f t="shared" si="424"/>
        <v>0</v>
      </c>
      <c r="BC223" s="21">
        <f t="shared" si="424"/>
        <v>0</v>
      </c>
    </row>
    <row r="224" spans="1:55" x14ac:dyDescent="0.25">
      <c r="A224" s="41"/>
      <c r="B224" s="54"/>
      <c r="C224" s="48"/>
      <c r="D224" s="55">
        <v>35801</v>
      </c>
      <c r="E224" s="56" t="s">
        <v>200</v>
      </c>
      <c r="F224" s="19">
        <f t="shared" ref="F224:F226" si="507">O224+V224+AC224+AJ224</f>
        <v>1500372</v>
      </c>
      <c r="G224" s="19">
        <v>0</v>
      </c>
      <c r="H224" s="19">
        <f>SUM(F224:G224)</f>
        <v>1500372</v>
      </c>
      <c r="I224" s="19">
        <f t="shared" ref="I224:J226" si="508">R224+Y224+AF224+AM224</f>
        <v>1041146.56</v>
      </c>
      <c r="J224" s="19">
        <f t="shared" si="508"/>
        <v>997124.56</v>
      </c>
      <c r="K224" s="57">
        <f>H224-I224</f>
        <v>459225.43999999994</v>
      </c>
      <c r="M224" s="57">
        <f t="shared" si="444"/>
        <v>44022</v>
      </c>
      <c r="O224" s="19">
        <v>1500372</v>
      </c>
      <c r="P224" s="19"/>
      <c r="Q224" s="19">
        <f>O224+P224</f>
        <v>1500372</v>
      </c>
      <c r="R224" s="59">
        <v>1041146.56</v>
      </c>
      <c r="S224" s="59">
        <v>997124.56</v>
      </c>
      <c r="T224" s="58">
        <f t="shared" si="352"/>
        <v>459225.43999999994</v>
      </c>
      <c r="V224" s="60"/>
      <c r="W224" s="60"/>
      <c r="X224" s="39">
        <f t="shared" si="353"/>
        <v>0</v>
      </c>
      <c r="Y224" s="60"/>
      <c r="Z224" s="60"/>
      <c r="AA224" s="39">
        <f t="shared" si="354"/>
        <v>0</v>
      </c>
      <c r="AC224" s="19"/>
      <c r="AD224" s="19"/>
      <c r="AE224" s="19">
        <f>SUM(AC224:AD224)</f>
        <v>0</v>
      </c>
      <c r="AF224" s="19"/>
      <c r="AG224" s="19"/>
      <c r="AH224" s="19">
        <f>AE224-AF224</f>
        <v>0</v>
      </c>
      <c r="AJ224" s="19"/>
      <c r="AK224" s="19"/>
      <c r="AL224" s="19">
        <f>SUM(AJ224:AK224)</f>
        <v>0</v>
      </c>
      <c r="AM224" s="19"/>
      <c r="AN224" s="19"/>
      <c r="AO224" s="19">
        <f>AL224-AM224</f>
        <v>0</v>
      </c>
      <c r="AQ224" s="21">
        <f t="shared" si="361"/>
        <v>1500372</v>
      </c>
      <c r="AR224" s="21">
        <f t="shared" si="361"/>
        <v>0</v>
      </c>
      <c r="AS224" s="21">
        <f t="shared" si="361"/>
        <v>1500372</v>
      </c>
      <c r="AT224" s="21">
        <f t="shared" si="355"/>
        <v>1041146.56</v>
      </c>
      <c r="AU224" s="21">
        <f t="shared" si="355"/>
        <v>997124.56</v>
      </c>
      <c r="AV224" s="21">
        <f t="shared" si="355"/>
        <v>459225.43999999994</v>
      </c>
      <c r="AW224" s="18"/>
      <c r="AX224" s="21">
        <f t="shared" si="425"/>
        <v>0</v>
      </c>
      <c r="AY224" s="21">
        <f t="shared" si="425"/>
        <v>0</v>
      </c>
      <c r="AZ224" s="21">
        <f t="shared" si="425"/>
        <v>0</v>
      </c>
      <c r="BA224" s="21">
        <f t="shared" si="424"/>
        <v>0</v>
      </c>
      <c r="BB224" s="21">
        <f t="shared" si="424"/>
        <v>0</v>
      </c>
      <c r="BC224" s="21">
        <f t="shared" si="424"/>
        <v>0</v>
      </c>
    </row>
    <row r="225" spans="1:55" x14ac:dyDescent="0.25">
      <c r="A225" s="41"/>
      <c r="B225" s="54"/>
      <c r="C225" s="48"/>
      <c r="D225" s="55">
        <v>35802</v>
      </c>
      <c r="E225" s="56" t="s">
        <v>201</v>
      </c>
      <c r="F225" s="19">
        <f t="shared" si="507"/>
        <v>27593.02</v>
      </c>
      <c r="G225" s="19">
        <v>0</v>
      </c>
      <c r="H225" s="19">
        <f>SUM(F225:G225)</f>
        <v>27593.02</v>
      </c>
      <c r="I225" s="19">
        <f t="shared" si="508"/>
        <v>0</v>
      </c>
      <c r="J225" s="19">
        <f t="shared" si="508"/>
        <v>0</v>
      </c>
      <c r="K225" s="57">
        <f>H225-I225</f>
        <v>27593.02</v>
      </c>
      <c r="M225" s="57">
        <f t="shared" si="444"/>
        <v>0</v>
      </c>
      <c r="O225" s="19">
        <v>17593</v>
      </c>
      <c r="P225" s="19"/>
      <c r="Q225" s="19">
        <f>O225+P225</f>
        <v>17593</v>
      </c>
      <c r="R225" s="59">
        <v>0</v>
      </c>
      <c r="S225" s="59">
        <v>0</v>
      </c>
      <c r="T225" s="58">
        <f t="shared" si="352"/>
        <v>17593</v>
      </c>
      <c r="V225" s="60">
        <v>10000.02</v>
      </c>
      <c r="W225" s="60">
        <v>0</v>
      </c>
      <c r="X225" s="39">
        <f t="shared" si="353"/>
        <v>10000.02</v>
      </c>
      <c r="Y225" s="60"/>
      <c r="Z225" s="60"/>
      <c r="AA225" s="39">
        <f t="shared" si="354"/>
        <v>10000.02</v>
      </c>
      <c r="AC225" s="19"/>
      <c r="AD225" s="19"/>
      <c r="AE225" s="19">
        <f>SUM(AC225:AD225)</f>
        <v>0</v>
      </c>
      <c r="AF225" s="19"/>
      <c r="AG225" s="19"/>
      <c r="AH225" s="19">
        <f>AE225-AF225</f>
        <v>0</v>
      </c>
      <c r="AJ225" s="19"/>
      <c r="AK225" s="19"/>
      <c r="AL225" s="19">
        <f>SUM(AJ225:AK225)</f>
        <v>0</v>
      </c>
      <c r="AM225" s="19"/>
      <c r="AN225" s="19"/>
      <c r="AO225" s="19">
        <f>AL225-AM225</f>
        <v>0</v>
      </c>
      <c r="AQ225" s="21">
        <f t="shared" si="361"/>
        <v>27593.02</v>
      </c>
      <c r="AR225" s="21">
        <f t="shared" si="361"/>
        <v>0</v>
      </c>
      <c r="AS225" s="21">
        <f t="shared" si="361"/>
        <v>27593.02</v>
      </c>
      <c r="AT225" s="21">
        <f t="shared" si="361"/>
        <v>0</v>
      </c>
      <c r="AU225" s="21">
        <f t="shared" si="361"/>
        <v>0</v>
      </c>
      <c r="AV225" s="21">
        <f t="shared" si="361"/>
        <v>27593.02</v>
      </c>
      <c r="AW225" s="18"/>
      <c r="AX225" s="21">
        <f t="shared" si="425"/>
        <v>0</v>
      </c>
      <c r="AY225" s="21">
        <f t="shared" si="425"/>
        <v>0</v>
      </c>
      <c r="AZ225" s="21">
        <f t="shared" si="425"/>
        <v>0</v>
      </c>
      <c r="BA225" s="21">
        <f t="shared" si="424"/>
        <v>0</v>
      </c>
      <c r="BB225" s="21">
        <f t="shared" si="424"/>
        <v>0</v>
      </c>
      <c r="BC225" s="21">
        <f t="shared" si="424"/>
        <v>0</v>
      </c>
    </row>
    <row r="226" spans="1:55" ht="30" x14ac:dyDescent="0.25">
      <c r="A226" s="41"/>
      <c r="B226" s="54"/>
      <c r="C226" s="48"/>
      <c r="D226" s="55">
        <v>35804</v>
      </c>
      <c r="E226" s="56" t="s">
        <v>202</v>
      </c>
      <c r="F226" s="19">
        <f t="shared" si="507"/>
        <v>3071837</v>
      </c>
      <c r="G226" s="19">
        <v>0</v>
      </c>
      <c r="H226" s="19">
        <f>SUM(F226:G226)</f>
        <v>3071837</v>
      </c>
      <c r="I226" s="19">
        <f t="shared" si="508"/>
        <v>1398452.02</v>
      </c>
      <c r="J226" s="19">
        <f t="shared" si="508"/>
        <v>1398452.02</v>
      </c>
      <c r="K226" s="57">
        <f>H226-I226</f>
        <v>1673384.98</v>
      </c>
      <c r="M226" s="57">
        <f t="shared" si="444"/>
        <v>0</v>
      </c>
      <c r="O226" s="19">
        <v>3071837</v>
      </c>
      <c r="P226" s="19"/>
      <c r="Q226" s="19">
        <f>O226+P226</f>
        <v>3071837</v>
      </c>
      <c r="R226" s="59">
        <v>1398452.02</v>
      </c>
      <c r="S226" s="59">
        <v>1398452.02</v>
      </c>
      <c r="T226" s="58">
        <f t="shared" si="352"/>
        <v>1673384.98</v>
      </c>
      <c r="V226" s="60"/>
      <c r="W226" s="60"/>
      <c r="X226" s="39">
        <f t="shared" si="353"/>
        <v>0</v>
      </c>
      <c r="Y226" s="60"/>
      <c r="Z226" s="60"/>
      <c r="AA226" s="39">
        <f t="shared" si="354"/>
        <v>0</v>
      </c>
      <c r="AC226" s="19"/>
      <c r="AD226" s="19"/>
      <c r="AE226" s="19">
        <f>SUM(AC226:AD226)</f>
        <v>0</v>
      </c>
      <c r="AF226" s="19"/>
      <c r="AG226" s="19"/>
      <c r="AH226" s="19">
        <f>AE226-AF226</f>
        <v>0</v>
      </c>
      <c r="AJ226" s="19"/>
      <c r="AK226" s="19"/>
      <c r="AL226" s="19">
        <f>SUM(AJ226:AK226)</f>
        <v>0</v>
      </c>
      <c r="AM226" s="19"/>
      <c r="AN226" s="19"/>
      <c r="AO226" s="19">
        <f>AL226-AM226</f>
        <v>0</v>
      </c>
      <c r="AQ226" s="21">
        <f t="shared" ref="AQ226:AV268" si="509">O226+V226+AC226+AJ226</f>
        <v>3071837</v>
      </c>
      <c r="AR226" s="21">
        <f t="shared" si="509"/>
        <v>0</v>
      </c>
      <c r="AS226" s="21">
        <f t="shared" si="509"/>
        <v>3071837</v>
      </c>
      <c r="AT226" s="21">
        <f t="shared" si="509"/>
        <v>1398452.02</v>
      </c>
      <c r="AU226" s="21">
        <f t="shared" si="509"/>
        <v>1398452.02</v>
      </c>
      <c r="AV226" s="21">
        <f t="shared" si="509"/>
        <v>1673384.98</v>
      </c>
      <c r="AW226" s="18"/>
      <c r="AX226" s="21">
        <f t="shared" si="425"/>
        <v>0</v>
      </c>
      <c r="AY226" s="21">
        <f t="shared" si="425"/>
        <v>0</v>
      </c>
      <c r="AZ226" s="21">
        <f t="shared" si="425"/>
        <v>0</v>
      </c>
      <c r="BA226" s="21">
        <f t="shared" si="424"/>
        <v>0</v>
      </c>
      <c r="BB226" s="21">
        <f t="shared" si="424"/>
        <v>0</v>
      </c>
      <c r="BC226" s="21">
        <f t="shared" si="424"/>
        <v>0</v>
      </c>
    </row>
    <row r="227" spans="1:55" x14ac:dyDescent="0.25">
      <c r="A227" s="41"/>
      <c r="B227" s="48"/>
      <c r="C227" s="49">
        <v>35900</v>
      </c>
      <c r="D227" s="50" t="s">
        <v>203</v>
      </c>
      <c r="E227" s="51"/>
      <c r="F227" s="52">
        <f t="shared" ref="F227:K227" si="510">SUM(F228:F229)</f>
        <v>614613</v>
      </c>
      <c r="G227" s="52">
        <f t="shared" si="510"/>
        <v>0</v>
      </c>
      <c r="H227" s="52">
        <f t="shared" si="510"/>
        <v>614613</v>
      </c>
      <c r="I227" s="52">
        <f t="shared" si="510"/>
        <v>167527.20000000001</v>
      </c>
      <c r="J227" s="52">
        <f t="shared" si="510"/>
        <v>155927.20000000001</v>
      </c>
      <c r="K227" s="53">
        <f t="shared" si="510"/>
        <v>447085.8</v>
      </c>
      <c r="M227" s="53">
        <f t="shared" si="444"/>
        <v>11600</v>
      </c>
      <c r="O227" s="52">
        <f t="shared" ref="O227:T227" si="511">SUM(O228:O229)</f>
        <v>614613</v>
      </c>
      <c r="P227" s="52">
        <f t="shared" si="511"/>
        <v>0</v>
      </c>
      <c r="Q227" s="52">
        <f t="shared" si="511"/>
        <v>614613</v>
      </c>
      <c r="R227" s="52">
        <f t="shared" si="511"/>
        <v>167527.20000000001</v>
      </c>
      <c r="S227" s="52">
        <f t="shared" si="511"/>
        <v>155927.20000000001</v>
      </c>
      <c r="T227" s="53">
        <f t="shared" si="511"/>
        <v>447085.8</v>
      </c>
      <c r="V227" s="61"/>
      <c r="W227" s="61"/>
      <c r="X227" s="61">
        <f>SUM(X228:X229)</f>
        <v>0</v>
      </c>
      <c r="Y227" s="61"/>
      <c r="Z227" s="61"/>
      <c r="AA227" s="61">
        <f>SUM(AA228:AA229)</f>
        <v>0</v>
      </c>
      <c r="AC227" s="52">
        <f t="shared" ref="AC227:AH227" si="512">SUM(AC228:AC229)</f>
        <v>0</v>
      </c>
      <c r="AD227" s="52">
        <f t="shared" si="512"/>
        <v>0</v>
      </c>
      <c r="AE227" s="52">
        <f t="shared" si="512"/>
        <v>0</v>
      </c>
      <c r="AF227" s="52">
        <f t="shared" si="512"/>
        <v>0</v>
      </c>
      <c r="AG227" s="52">
        <f t="shared" si="512"/>
        <v>0</v>
      </c>
      <c r="AH227" s="52">
        <f t="shared" si="512"/>
        <v>0</v>
      </c>
      <c r="AJ227" s="52">
        <f t="shared" ref="AJ227:AO227" si="513">SUM(AJ228:AJ229)</f>
        <v>0</v>
      </c>
      <c r="AK227" s="52">
        <f t="shared" si="513"/>
        <v>0</v>
      </c>
      <c r="AL227" s="52">
        <f t="shared" si="513"/>
        <v>0</v>
      </c>
      <c r="AM227" s="52">
        <f t="shared" si="513"/>
        <v>0</v>
      </c>
      <c r="AN227" s="52">
        <f t="shared" si="513"/>
        <v>0</v>
      </c>
      <c r="AO227" s="52">
        <f t="shared" si="513"/>
        <v>0</v>
      </c>
      <c r="AQ227" s="21">
        <f t="shared" si="509"/>
        <v>614613</v>
      </c>
      <c r="AR227" s="21">
        <f t="shared" si="509"/>
        <v>0</v>
      </c>
      <c r="AS227" s="21">
        <f t="shared" si="509"/>
        <v>614613</v>
      </c>
      <c r="AT227" s="21">
        <f t="shared" si="509"/>
        <v>167527.20000000001</v>
      </c>
      <c r="AU227" s="21">
        <f t="shared" si="509"/>
        <v>155927.20000000001</v>
      </c>
      <c r="AV227" s="21">
        <f t="shared" si="509"/>
        <v>447085.8</v>
      </c>
      <c r="AW227" s="18"/>
      <c r="AX227" s="21">
        <f t="shared" si="425"/>
        <v>0</v>
      </c>
      <c r="AY227" s="21">
        <f t="shared" si="425"/>
        <v>0</v>
      </c>
      <c r="AZ227" s="21">
        <f t="shared" si="425"/>
        <v>0</v>
      </c>
      <c r="BA227" s="21">
        <f t="shared" si="424"/>
        <v>0</v>
      </c>
      <c r="BB227" s="21">
        <f t="shared" si="424"/>
        <v>0</v>
      </c>
      <c r="BC227" s="21">
        <f t="shared" si="424"/>
        <v>0</v>
      </c>
    </row>
    <row r="228" spans="1:55" x14ac:dyDescent="0.25">
      <c r="A228" s="41"/>
      <c r="B228" s="54"/>
      <c r="C228" s="48"/>
      <c r="D228" s="55">
        <v>35901</v>
      </c>
      <c r="E228" s="56" t="s">
        <v>204</v>
      </c>
      <c r="F228" s="19">
        <f>O228+V228+AC228+AJ228</f>
        <v>287332</v>
      </c>
      <c r="G228" s="19">
        <v>0</v>
      </c>
      <c r="H228" s="19">
        <f>SUM(F228:G228)</f>
        <v>287332</v>
      </c>
      <c r="I228" s="19">
        <f>R228+Y228+AF228+AM228</f>
        <v>50587.199999999997</v>
      </c>
      <c r="J228" s="19">
        <f>S228+Z228+AG228+AN228</f>
        <v>50587.199999999997</v>
      </c>
      <c r="K228" s="57">
        <f>H228-I228</f>
        <v>236744.8</v>
      </c>
      <c r="M228" s="57">
        <f t="shared" si="444"/>
        <v>0</v>
      </c>
      <c r="O228" s="19">
        <v>287332</v>
      </c>
      <c r="P228" s="19"/>
      <c r="Q228" s="19">
        <f>O228+P228</f>
        <v>287332</v>
      </c>
      <c r="R228" s="59">
        <v>50587.199999999997</v>
      </c>
      <c r="S228" s="59">
        <v>50587.199999999997</v>
      </c>
      <c r="T228" s="58">
        <f t="shared" si="352"/>
        <v>236744.8</v>
      </c>
      <c r="V228" s="60"/>
      <c r="W228" s="60"/>
      <c r="X228" s="39">
        <f t="shared" si="353"/>
        <v>0</v>
      </c>
      <c r="Y228" s="60"/>
      <c r="Z228" s="60"/>
      <c r="AA228" s="39">
        <f t="shared" si="354"/>
        <v>0</v>
      </c>
      <c r="AC228" s="19"/>
      <c r="AD228" s="19"/>
      <c r="AE228" s="19">
        <f>SUM(AC228:AD228)</f>
        <v>0</v>
      </c>
      <c r="AF228" s="19"/>
      <c r="AG228" s="19"/>
      <c r="AH228" s="19">
        <f>AE228-AF228</f>
        <v>0</v>
      </c>
      <c r="AJ228" s="19"/>
      <c r="AK228" s="19"/>
      <c r="AL228" s="19">
        <f>SUM(AJ228:AK228)</f>
        <v>0</v>
      </c>
      <c r="AM228" s="19"/>
      <c r="AN228" s="19"/>
      <c r="AO228" s="19">
        <f>AL228-AM228</f>
        <v>0</v>
      </c>
      <c r="AQ228" s="21">
        <f t="shared" si="509"/>
        <v>287332</v>
      </c>
      <c r="AR228" s="21">
        <f t="shared" si="509"/>
        <v>0</v>
      </c>
      <c r="AS228" s="21">
        <f t="shared" si="509"/>
        <v>287332</v>
      </c>
      <c r="AT228" s="21">
        <f t="shared" si="509"/>
        <v>50587.199999999997</v>
      </c>
      <c r="AU228" s="21">
        <f t="shared" si="509"/>
        <v>50587.199999999997</v>
      </c>
      <c r="AV228" s="21">
        <f t="shared" si="509"/>
        <v>236744.8</v>
      </c>
      <c r="AW228" s="18"/>
      <c r="AX228" s="21">
        <f t="shared" si="425"/>
        <v>0</v>
      </c>
      <c r="AY228" s="21">
        <f t="shared" si="425"/>
        <v>0</v>
      </c>
      <c r="AZ228" s="21">
        <f t="shared" si="425"/>
        <v>0</v>
      </c>
      <c r="BA228" s="21">
        <f t="shared" si="424"/>
        <v>0</v>
      </c>
      <c r="BB228" s="21">
        <f t="shared" si="424"/>
        <v>0</v>
      </c>
      <c r="BC228" s="21">
        <f t="shared" si="424"/>
        <v>0</v>
      </c>
    </row>
    <row r="229" spans="1:55" x14ac:dyDescent="0.25">
      <c r="A229" s="41"/>
      <c r="B229" s="54"/>
      <c r="C229" s="48"/>
      <c r="D229" s="55">
        <v>35902</v>
      </c>
      <c r="E229" s="56" t="s">
        <v>205</v>
      </c>
      <c r="F229" s="19">
        <f>O229+V229+AC229+AJ229</f>
        <v>327281</v>
      </c>
      <c r="G229" s="19">
        <v>0</v>
      </c>
      <c r="H229" s="19">
        <f>SUM(F229:G229)</f>
        <v>327281</v>
      </c>
      <c r="I229" s="19">
        <f>R229+Y229+AF229+AM229</f>
        <v>116940</v>
      </c>
      <c r="J229" s="19">
        <f>S229+Z229+AG229+AN229</f>
        <v>105340</v>
      </c>
      <c r="K229" s="57">
        <f>H229-I229</f>
        <v>210341</v>
      </c>
      <c r="M229" s="57">
        <f t="shared" si="444"/>
        <v>11600</v>
      </c>
      <c r="O229" s="19">
        <v>327281</v>
      </c>
      <c r="P229" s="19"/>
      <c r="Q229" s="19">
        <f>O229+P229</f>
        <v>327281</v>
      </c>
      <c r="R229" s="59">
        <v>116940</v>
      </c>
      <c r="S229" s="59">
        <v>105340</v>
      </c>
      <c r="T229" s="58">
        <f t="shared" si="352"/>
        <v>210341</v>
      </c>
      <c r="V229" s="60"/>
      <c r="W229" s="60"/>
      <c r="X229" s="39">
        <f t="shared" si="353"/>
        <v>0</v>
      </c>
      <c r="Y229" s="60"/>
      <c r="Z229" s="60"/>
      <c r="AA229" s="39">
        <f t="shared" si="354"/>
        <v>0</v>
      </c>
      <c r="AC229" s="19"/>
      <c r="AD229" s="19"/>
      <c r="AE229" s="19">
        <f>SUM(AC229:AD229)</f>
        <v>0</v>
      </c>
      <c r="AF229" s="19"/>
      <c r="AG229" s="19"/>
      <c r="AH229" s="19">
        <f>AE229-AF229</f>
        <v>0</v>
      </c>
      <c r="AJ229" s="19"/>
      <c r="AK229" s="19"/>
      <c r="AL229" s="19">
        <f>SUM(AJ229:AK229)</f>
        <v>0</v>
      </c>
      <c r="AM229" s="19"/>
      <c r="AN229" s="19"/>
      <c r="AO229" s="19">
        <f>AL229-AM229</f>
        <v>0</v>
      </c>
      <c r="AQ229" s="21">
        <f t="shared" si="509"/>
        <v>327281</v>
      </c>
      <c r="AR229" s="21">
        <f t="shared" si="509"/>
        <v>0</v>
      </c>
      <c r="AS229" s="21">
        <f t="shared" si="509"/>
        <v>327281</v>
      </c>
      <c r="AT229" s="21">
        <f t="shared" si="509"/>
        <v>116940</v>
      </c>
      <c r="AU229" s="21">
        <f t="shared" si="509"/>
        <v>105340</v>
      </c>
      <c r="AV229" s="21">
        <f t="shared" si="509"/>
        <v>210341</v>
      </c>
      <c r="AW229" s="18"/>
      <c r="AX229" s="21">
        <f t="shared" si="425"/>
        <v>0</v>
      </c>
      <c r="AY229" s="21">
        <f t="shared" si="425"/>
        <v>0</v>
      </c>
      <c r="AZ229" s="21">
        <f t="shared" si="425"/>
        <v>0</v>
      </c>
      <c r="BA229" s="21">
        <f t="shared" si="424"/>
        <v>0</v>
      </c>
      <c r="BB229" s="21">
        <f t="shared" si="424"/>
        <v>0</v>
      </c>
      <c r="BC229" s="21">
        <f t="shared" si="424"/>
        <v>0</v>
      </c>
    </row>
    <row r="230" spans="1:55" x14ac:dyDescent="0.25">
      <c r="A230" s="41"/>
      <c r="B230" s="42">
        <v>36000</v>
      </c>
      <c r="C230" s="43" t="s">
        <v>206</v>
      </c>
      <c r="D230" s="44"/>
      <c r="E230" s="45"/>
      <c r="F230" s="46">
        <f>SUM(F231)</f>
        <v>0</v>
      </c>
      <c r="G230" s="46">
        <f t="shared" ref="G230:K231" si="514">SUM(G231)</f>
        <v>0</v>
      </c>
      <c r="H230" s="46">
        <f t="shared" si="514"/>
        <v>0</v>
      </c>
      <c r="I230" s="46">
        <f t="shared" si="514"/>
        <v>0</v>
      </c>
      <c r="J230" s="46">
        <f t="shared" si="514"/>
        <v>0</v>
      </c>
      <c r="K230" s="47">
        <f t="shared" si="514"/>
        <v>0</v>
      </c>
      <c r="M230" s="47">
        <f t="shared" si="444"/>
        <v>0</v>
      </c>
      <c r="O230" s="46">
        <f t="shared" ref="O230:T231" si="515">SUM(O231)</f>
        <v>0</v>
      </c>
      <c r="P230" s="46">
        <f t="shared" si="515"/>
        <v>0</v>
      </c>
      <c r="Q230" s="46">
        <f t="shared" si="515"/>
        <v>0</v>
      </c>
      <c r="R230" s="46">
        <f t="shared" si="515"/>
        <v>0</v>
      </c>
      <c r="S230" s="46">
        <f t="shared" si="515"/>
        <v>0</v>
      </c>
      <c r="T230" s="47">
        <f t="shared" si="515"/>
        <v>0</v>
      </c>
      <c r="V230" s="62"/>
      <c r="W230" s="62"/>
      <c r="X230" s="62">
        <f t="shared" ref="X230:AA231" si="516">SUM(X231)</f>
        <v>0</v>
      </c>
      <c r="Y230" s="62"/>
      <c r="Z230" s="62"/>
      <c r="AA230" s="62">
        <f t="shared" si="516"/>
        <v>0</v>
      </c>
      <c r="AC230" s="46">
        <f t="shared" ref="AC230:AH231" si="517">SUM(AC231)</f>
        <v>0</v>
      </c>
      <c r="AD230" s="46">
        <f t="shared" si="517"/>
        <v>0</v>
      </c>
      <c r="AE230" s="46">
        <f t="shared" si="517"/>
        <v>0</v>
      </c>
      <c r="AF230" s="46">
        <f t="shared" si="517"/>
        <v>0</v>
      </c>
      <c r="AG230" s="46">
        <f t="shared" si="517"/>
        <v>0</v>
      </c>
      <c r="AH230" s="46">
        <f t="shared" si="517"/>
        <v>0</v>
      </c>
      <c r="AJ230" s="46">
        <f t="shared" ref="AJ230:AO231" si="518">SUM(AJ231)</f>
        <v>0</v>
      </c>
      <c r="AK230" s="46">
        <f t="shared" si="518"/>
        <v>0</v>
      </c>
      <c r="AL230" s="46">
        <f t="shared" si="518"/>
        <v>0</v>
      </c>
      <c r="AM230" s="46">
        <f t="shared" si="518"/>
        <v>0</v>
      </c>
      <c r="AN230" s="46">
        <f t="shared" si="518"/>
        <v>0</v>
      </c>
      <c r="AO230" s="46">
        <f t="shared" si="518"/>
        <v>0</v>
      </c>
      <c r="AQ230" s="21">
        <f t="shared" si="509"/>
        <v>0</v>
      </c>
      <c r="AR230" s="21">
        <f t="shared" si="509"/>
        <v>0</v>
      </c>
      <c r="AS230" s="21">
        <f t="shared" si="509"/>
        <v>0</v>
      </c>
      <c r="AT230" s="21">
        <f t="shared" si="509"/>
        <v>0</v>
      </c>
      <c r="AU230" s="21">
        <f t="shared" si="509"/>
        <v>0</v>
      </c>
      <c r="AV230" s="21">
        <f t="shared" si="509"/>
        <v>0</v>
      </c>
      <c r="AW230" s="18"/>
      <c r="AX230" s="21">
        <f t="shared" si="425"/>
        <v>0</v>
      </c>
      <c r="AY230" s="21">
        <f t="shared" si="425"/>
        <v>0</v>
      </c>
      <c r="AZ230" s="21">
        <f t="shared" si="425"/>
        <v>0</v>
      </c>
      <c r="BA230" s="21">
        <f t="shared" si="424"/>
        <v>0</v>
      </c>
      <c r="BB230" s="21">
        <f t="shared" si="424"/>
        <v>0</v>
      </c>
      <c r="BC230" s="21">
        <f t="shared" si="424"/>
        <v>0</v>
      </c>
    </row>
    <row r="231" spans="1:55" x14ac:dyDescent="0.25">
      <c r="A231" s="41"/>
      <c r="B231" s="48"/>
      <c r="C231" s="49">
        <v>36100</v>
      </c>
      <c r="D231" s="50" t="s">
        <v>207</v>
      </c>
      <c r="E231" s="51"/>
      <c r="F231" s="52">
        <f>SUM(F232)</f>
        <v>0</v>
      </c>
      <c r="G231" s="52">
        <f t="shared" si="514"/>
        <v>0</v>
      </c>
      <c r="H231" s="52">
        <f t="shared" si="514"/>
        <v>0</v>
      </c>
      <c r="I231" s="52">
        <f t="shared" si="514"/>
        <v>0</v>
      </c>
      <c r="J231" s="52">
        <f t="shared" si="514"/>
        <v>0</v>
      </c>
      <c r="K231" s="53">
        <f t="shared" si="514"/>
        <v>0</v>
      </c>
      <c r="M231" s="53">
        <f t="shared" si="444"/>
        <v>0</v>
      </c>
      <c r="O231" s="52"/>
      <c r="P231" s="52">
        <f t="shared" si="515"/>
        <v>0</v>
      </c>
      <c r="Q231" s="52">
        <f t="shared" si="515"/>
        <v>0</v>
      </c>
      <c r="R231" s="52">
        <f t="shared" si="515"/>
        <v>0</v>
      </c>
      <c r="S231" s="52">
        <f t="shared" si="515"/>
        <v>0</v>
      </c>
      <c r="T231" s="53">
        <f t="shared" si="515"/>
        <v>0</v>
      </c>
      <c r="V231" s="61"/>
      <c r="W231" s="61"/>
      <c r="X231" s="61">
        <f t="shared" si="516"/>
        <v>0</v>
      </c>
      <c r="Y231" s="61"/>
      <c r="Z231" s="61"/>
      <c r="AA231" s="61">
        <f t="shared" si="516"/>
        <v>0</v>
      </c>
      <c r="AC231" s="52">
        <f t="shared" si="517"/>
        <v>0</v>
      </c>
      <c r="AD231" s="52">
        <f t="shared" si="517"/>
        <v>0</v>
      </c>
      <c r="AE231" s="52">
        <f t="shared" si="517"/>
        <v>0</v>
      </c>
      <c r="AF231" s="52">
        <f t="shared" si="517"/>
        <v>0</v>
      </c>
      <c r="AG231" s="52">
        <f t="shared" si="517"/>
        <v>0</v>
      </c>
      <c r="AH231" s="52">
        <f t="shared" si="517"/>
        <v>0</v>
      </c>
      <c r="AJ231" s="52">
        <f t="shared" si="518"/>
        <v>0</v>
      </c>
      <c r="AK231" s="52">
        <f t="shared" si="518"/>
        <v>0</v>
      </c>
      <c r="AL231" s="52">
        <f t="shared" si="518"/>
        <v>0</v>
      </c>
      <c r="AM231" s="52">
        <f t="shared" si="518"/>
        <v>0</v>
      </c>
      <c r="AN231" s="52">
        <f t="shared" si="518"/>
        <v>0</v>
      </c>
      <c r="AO231" s="52">
        <f t="shared" si="518"/>
        <v>0</v>
      </c>
      <c r="AQ231" s="21">
        <f t="shared" si="509"/>
        <v>0</v>
      </c>
      <c r="AR231" s="21">
        <f t="shared" si="509"/>
        <v>0</v>
      </c>
      <c r="AS231" s="21">
        <f t="shared" si="509"/>
        <v>0</v>
      </c>
      <c r="AT231" s="21">
        <f t="shared" si="509"/>
        <v>0</v>
      </c>
      <c r="AU231" s="21">
        <f t="shared" si="509"/>
        <v>0</v>
      </c>
      <c r="AV231" s="21">
        <f t="shared" si="509"/>
        <v>0</v>
      </c>
      <c r="AW231" s="18"/>
      <c r="AX231" s="21">
        <f t="shared" si="425"/>
        <v>0</v>
      </c>
      <c r="AY231" s="21">
        <f t="shared" si="425"/>
        <v>0</v>
      </c>
      <c r="AZ231" s="21">
        <f t="shared" si="425"/>
        <v>0</v>
      </c>
      <c r="BA231" s="21">
        <f t="shared" si="424"/>
        <v>0</v>
      </c>
      <c r="BB231" s="21">
        <f t="shared" si="424"/>
        <v>0</v>
      </c>
      <c r="BC231" s="21">
        <f t="shared" si="424"/>
        <v>0</v>
      </c>
    </row>
    <row r="232" spans="1:55" x14ac:dyDescent="0.25">
      <c r="A232" s="41"/>
      <c r="B232" s="54"/>
      <c r="C232" s="48"/>
      <c r="D232" s="55">
        <v>36101</v>
      </c>
      <c r="E232" s="56" t="s">
        <v>208</v>
      </c>
      <c r="F232" s="19">
        <f>O232+V232+AC232+AJ232</f>
        <v>0</v>
      </c>
      <c r="G232" s="19">
        <v>0</v>
      </c>
      <c r="H232" s="19">
        <f>SUM(F232:G232)</f>
        <v>0</v>
      </c>
      <c r="I232" s="19">
        <f>R232+Y232+AF232+AM232</f>
        <v>0</v>
      </c>
      <c r="J232" s="19">
        <f>S232+Z232+AG232+AN232</f>
        <v>0</v>
      </c>
      <c r="K232" s="57">
        <f>H232-I232</f>
        <v>0</v>
      </c>
      <c r="M232" s="57">
        <f t="shared" si="444"/>
        <v>0</v>
      </c>
      <c r="O232" s="19"/>
      <c r="P232" s="19"/>
      <c r="Q232" s="19">
        <f>O232+P232</f>
        <v>0</v>
      </c>
      <c r="R232" s="19"/>
      <c r="S232" s="19"/>
      <c r="T232" s="58">
        <f>Q232-R232</f>
        <v>0</v>
      </c>
      <c r="V232" s="60"/>
      <c r="W232" s="60"/>
      <c r="X232" s="39">
        <f>V232+W232</f>
        <v>0</v>
      </c>
      <c r="Y232" s="60"/>
      <c r="Z232" s="60"/>
      <c r="AA232" s="39">
        <f>X232-Y232</f>
        <v>0</v>
      </c>
      <c r="AC232" s="19"/>
      <c r="AD232" s="19"/>
      <c r="AE232" s="19">
        <f>SUM(AC232:AD232)</f>
        <v>0</v>
      </c>
      <c r="AF232" s="19"/>
      <c r="AG232" s="19"/>
      <c r="AH232" s="19">
        <f>AE232-AF232</f>
        <v>0</v>
      </c>
      <c r="AJ232" s="19"/>
      <c r="AK232" s="19"/>
      <c r="AL232" s="19">
        <f>SUM(AJ232:AK232)</f>
        <v>0</v>
      </c>
      <c r="AM232" s="19"/>
      <c r="AN232" s="19"/>
      <c r="AO232" s="19">
        <f>AL232-AM232</f>
        <v>0</v>
      </c>
      <c r="AQ232" s="21">
        <f t="shared" si="509"/>
        <v>0</v>
      </c>
      <c r="AR232" s="21">
        <f t="shared" si="509"/>
        <v>0</v>
      </c>
      <c r="AS232" s="21">
        <f t="shared" si="509"/>
        <v>0</v>
      </c>
      <c r="AT232" s="21">
        <f t="shared" si="509"/>
        <v>0</v>
      </c>
      <c r="AU232" s="21">
        <f t="shared" si="509"/>
        <v>0</v>
      </c>
      <c r="AV232" s="21">
        <f t="shared" si="509"/>
        <v>0</v>
      </c>
      <c r="AW232" s="18"/>
      <c r="AX232" s="21">
        <f t="shared" si="425"/>
        <v>0</v>
      </c>
      <c r="AY232" s="21">
        <f t="shared" si="425"/>
        <v>0</v>
      </c>
      <c r="AZ232" s="21">
        <f t="shared" si="425"/>
        <v>0</v>
      </c>
      <c r="BA232" s="21">
        <f t="shared" si="424"/>
        <v>0</v>
      </c>
      <c r="BB232" s="21">
        <f t="shared" si="424"/>
        <v>0</v>
      </c>
      <c r="BC232" s="21">
        <f t="shared" si="424"/>
        <v>0</v>
      </c>
    </row>
    <row r="233" spans="1:55" x14ac:dyDescent="0.25">
      <c r="A233" s="41"/>
      <c r="B233" s="42">
        <v>37000</v>
      </c>
      <c r="C233" s="43" t="s">
        <v>209</v>
      </c>
      <c r="D233" s="44"/>
      <c r="E233" s="45"/>
      <c r="F233" s="46">
        <f t="shared" ref="F233:K233" si="519">SUM(F234,F236,F239,F243,F246)</f>
        <v>3350541.84</v>
      </c>
      <c r="G233" s="46">
        <f t="shared" si="519"/>
        <v>0</v>
      </c>
      <c r="H233" s="46">
        <f t="shared" si="519"/>
        <v>3350541.84</v>
      </c>
      <c r="I233" s="46">
        <f t="shared" si="519"/>
        <v>1955292.71</v>
      </c>
      <c r="J233" s="46">
        <f t="shared" si="519"/>
        <v>1796800.6300000001</v>
      </c>
      <c r="K233" s="47">
        <f t="shared" si="519"/>
        <v>1395249.1300000001</v>
      </c>
      <c r="M233" s="47">
        <f t="shared" si="444"/>
        <v>158492.07999999984</v>
      </c>
      <c r="O233" s="46">
        <f t="shared" ref="O233:T233" si="520">SUM(O234,O236,O239,O243,O246)</f>
        <v>2565000</v>
      </c>
      <c r="P233" s="46">
        <f t="shared" si="520"/>
        <v>0</v>
      </c>
      <c r="Q233" s="46">
        <f t="shared" si="520"/>
        <v>2565000</v>
      </c>
      <c r="R233" s="46">
        <f t="shared" si="520"/>
        <v>1645342.33</v>
      </c>
      <c r="S233" s="46">
        <f t="shared" si="520"/>
        <v>1645342.33</v>
      </c>
      <c r="T233" s="47">
        <f t="shared" si="520"/>
        <v>919657.66999999993</v>
      </c>
      <c r="V233" s="62">
        <f t="shared" ref="V233:AA233" si="521">SUM(V234,V236,V239,V243,V246)</f>
        <v>785541.84000000008</v>
      </c>
      <c r="W233" s="62">
        <f t="shared" si="521"/>
        <v>0</v>
      </c>
      <c r="X233" s="62">
        <f t="shared" si="521"/>
        <v>785541.84000000008</v>
      </c>
      <c r="Y233" s="62">
        <f t="shared" si="521"/>
        <v>309950.38</v>
      </c>
      <c r="Z233" s="62">
        <f t="shared" si="521"/>
        <v>151458.29999999999</v>
      </c>
      <c r="AA233" s="62">
        <f t="shared" si="521"/>
        <v>475591.45999999996</v>
      </c>
      <c r="AC233" s="46">
        <f t="shared" ref="AC233:AH233" si="522">SUM(AC234,AC236,AC239,AC243,AC246)</f>
        <v>0</v>
      </c>
      <c r="AD233" s="46">
        <f t="shared" si="522"/>
        <v>0</v>
      </c>
      <c r="AE233" s="46">
        <f t="shared" si="522"/>
        <v>0</v>
      </c>
      <c r="AF233" s="46">
        <f t="shared" si="522"/>
        <v>0</v>
      </c>
      <c r="AG233" s="46">
        <f t="shared" si="522"/>
        <v>0</v>
      </c>
      <c r="AH233" s="46">
        <f t="shared" si="522"/>
        <v>0</v>
      </c>
      <c r="AJ233" s="46">
        <f t="shared" ref="AJ233:AO233" si="523">SUM(AJ234,AJ236,AJ239,AJ243,AJ246)</f>
        <v>0</v>
      </c>
      <c r="AK233" s="46">
        <f t="shared" si="523"/>
        <v>0</v>
      </c>
      <c r="AL233" s="46">
        <f t="shared" si="523"/>
        <v>0</v>
      </c>
      <c r="AM233" s="46">
        <f t="shared" si="523"/>
        <v>0</v>
      </c>
      <c r="AN233" s="46">
        <f t="shared" si="523"/>
        <v>0</v>
      </c>
      <c r="AO233" s="46">
        <f t="shared" si="523"/>
        <v>0</v>
      </c>
      <c r="AQ233" s="21">
        <f t="shared" si="509"/>
        <v>3350541.84</v>
      </c>
      <c r="AR233" s="21">
        <f t="shared" si="509"/>
        <v>0</v>
      </c>
      <c r="AS233" s="21">
        <f t="shared" si="509"/>
        <v>3350541.84</v>
      </c>
      <c r="AT233" s="21">
        <f t="shared" si="509"/>
        <v>1955292.71</v>
      </c>
      <c r="AU233" s="21">
        <f t="shared" si="509"/>
        <v>1796800.6300000001</v>
      </c>
      <c r="AV233" s="21">
        <f t="shared" si="509"/>
        <v>1395249.13</v>
      </c>
      <c r="AW233" s="18"/>
      <c r="AX233" s="21">
        <f t="shared" si="425"/>
        <v>0</v>
      </c>
      <c r="AY233" s="21">
        <f t="shared" si="425"/>
        <v>0</v>
      </c>
      <c r="AZ233" s="21">
        <f t="shared" si="425"/>
        <v>0</v>
      </c>
      <c r="BA233" s="21">
        <f t="shared" si="424"/>
        <v>0</v>
      </c>
      <c r="BB233" s="21">
        <f t="shared" si="424"/>
        <v>0</v>
      </c>
      <c r="BC233" s="21">
        <f t="shared" si="424"/>
        <v>0</v>
      </c>
    </row>
    <row r="234" spans="1:55" x14ac:dyDescent="0.25">
      <c r="A234" s="41"/>
      <c r="B234" s="48"/>
      <c r="C234" s="49">
        <v>37100</v>
      </c>
      <c r="D234" s="50" t="s">
        <v>210</v>
      </c>
      <c r="E234" s="51"/>
      <c r="F234" s="52">
        <f t="shared" ref="F234:K234" si="524">SUM(F235)</f>
        <v>605000</v>
      </c>
      <c r="G234" s="52">
        <f t="shared" si="524"/>
        <v>0</v>
      </c>
      <c r="H234" s="52">
        <f t="shared" si="524"/>
        <v>605000</v>
      </c>
      <c r="I234" s="52">
        <f t="shared" si="524"/>
        <v>272638.03000000003</v>
      </c>
      <c r="J234" s="52">
        <f t="shared" si="524"/>
        <v>272638.03000000003</v>
      </c>
      <c r="K234" s="53">
        <f t="shared" si="524"/>
        <v>332361.96999999997</v>
      </c>
      <c r="M234" s="53">
        <f t="shared" si="444"/>
        <v>0</v>
      </c>
      <c r="O234" s="52">
        <f t="shared" ref="O234:T234" si="525">SUM(O235)</f>
        <v>500000</v>
      </c>
      <c r="P234" s="52">
        <f t="shared" si="525"/>
        <v>0</v>
      </c>
      <c r="Q234" s="52">
        <f t="shared" si="525"/>
        <v>500000</v>
      </c>
      <c r="R234" s="52">
        <f t="shared" si="525"/>
        <v>272638.03000000003</v>
      </c>
      <c r="S234" s="52">
        <f t="shared" si="525"/>
        <v>272638.03000000003</v>
      </c>
      <c r="T234" s="53">
        <f t="shared" si="525"/>
        <v>227361.96999999997</v>
      </c>
      <c r="V234" s="61">
        <f t="shared" ref="V234:AA234" si="526">SUM(V235)</f>
        <v>105000</v>
      </c>
      <c r="W234" s="61">
        <f t="shared" si="526"/>
        <v>0</v>
      </c>
      <c r="X234" s="61">
        <f t="shared" si="526"/>
        <v>105000</v>
      </c>
      <c r="Y234" s="61">
        <f t="shared" si="526"/>
        <v>0</v>
      </c>
      <c r="Z234" s="61">
        <f t="shared" si="526"/>
        <v>0</v>
      </c>
      <c r="AA234" s="61">
        <f t="shared" si="526"/>
        <v>105000</v>
      </c>
      <c r="AC234" s="52">
        <f t="shared" ref="AC234:AH234" si="527">SUM(AC235)</f>
        <v>0</v>
      </c>
      <c r="AD234" s="52">
        <f t="shared" si="527"/>
        <v>0</v>
      </c>
      <c r="AE234" s="52">
        <f t="shared" si="527"/>
        <v>0</v>
      </c>
      <c r="AF234" s="52">
        <f t="shared" si="527"/>
        <v>0</v>
      </c>
      <c r="AG234" s="52">
        <f t="shared" si="527"/>
        <v>0</v>
      </c>
      <c r="AH234" s="52">
        <f t="shared" si="527"/>
        <v>0</v>
      </c>
      <c r="AJ234" s="52">
        <f t="shared" ref="AJ234:AO234" si="528">SUM(AJ235)</f>
        <v>0</v>
      </c>
      <c r="AK234" s="52">
        <f t="shared" si="528"/>
        <v>0</v>
      </c>
      <c r="AL234" s="52">
        <f t="shared" si="528"/>
        <v>0</v>
      </c>
      <c r="AM234" s="52">
        <f t="shared" si="528"/>
        <v>0</v>
      </c>
      <c r="AN234" s="52">
        <f t="shared" si="528"/>
        <v>0</v>
      </c>
      <c r="AO234" s="52">
        <f t="shared" si="528"/>
        <v>0</v>
      </c>
      <c r="AQ234" s="21">
        <f t="shared" si="509"/>
        <v>605000</v>
      </c>
      <c r="AR234" s="21">
        <f t="shared" si="509"/>
        <v>0</v>
      </c>
      <c r="AS234" s="21">
        <f t="shared" si="509"/>
        <v>605000</v>
      </c>
      <c r="AT234" s="21">
        <f t="shared" si="509"/>
        <v>272638.03000000003</v>
      </c>
      <c r="AU234" s="21">
        <f t="shared" si="509"/>
        <v>272638.03000000003</v>
      </c>
      <c r="AV234" s="21">
        <f t="shared" si="509"/>
        <v>332361.96999999997</v>
      </c>
      <c r="AW234" s="18"/>
      <c r="AX234" s="21">
        <f t="shared" si="425"/>
        <v>0</v>
      </c>
      <c r="AY234" s="21">
        <f t="shared" si="425"/>
        <v>0</v>
      </c>
      <c r="AZ234" s="21">
        <f t="shared" si="425"/>
        <v>0</v>
      </c>
      <c r="BA234" s="21">
        <f t="shared" si="424"/>
        <v>0</v>
      </c>
      <c r="BB234" s="21">
        <f t="shared" si="424"/>
        <v>0</v>
      </c>
      <c r="BC234" s="21">
        <f t="shared" si="424"/>
        <v>0</v>
      </c>
    </row>
    <row r="235" spans="1:55" x14ac:dyDescent="0.25">
      <c r="A235" s="41"/>
      <c r="B235" s="54"/>
      <c r="C235" s="48"/>
      <c r="D235" s="55">
        <v>37101</v>
      </c>
      <c r="E235" s="56" t="s">
        <v>210</v>
      </c>
      <c r="F235" s="19">
        <f>O235+V235+AC235+AJ235</f>
        <v>605000</v>
      </c>
      <c r="G235" s="19">
        <v>0</v>
      </c>
      <c r="H235" s="19">
        <f>SUM(F235:G235)</f>
        <v>605000</v>
      </c>
      <c r="I235" s="19">
        <f>R235+Y235+AF235+AM235</f>
        <v>272638.03000000003</v>
      </c>
      <c r="J235" s="19">
        <f>S235+Z235+AG235+AN235</f>
        <v>272638.03000000003</v>
      </c>
      <c r="K235" s="57">
        <f>H235-I235</f>
        <v>332361.96999999997</v>
      </c>
      <c r="M235" s="57">
        <f t="shared" si="444"/>
        <v>0</v>
      </c>
      <c r="O235" s="19">
        <v>500000</v>
      </c>
      <c r="P235" s="19"/>
      <c r="Q235" s="19">
        <f>O235+P235</f>
        <v>500000</v>
      </c>
      <c r="R235" s="59">
        <v>272638.03000000003</v>
      </c>
      <c r="S235" s="59">
        <v>272638.03000000003</v>
      </c>
      <c r="T235" s="58">
        <f>Q235-R235</f>
        <v>227361.96999999997</v>
      </c>
      <c r="V235" s="60">
        <v>105000</v>
      </c>
      <c r="W235" s="60"/>
      <c r="X235" s="39">
        <f>V235+W235</f>
        <v>105000</v>
      </c>
      <c r="Y235" s="60"/>
      <c r="Z235" s="60"/>
      <c r="AA235" s="39">
        <f>X235-Y235</f>
        <v>105000</v>
      </c>
      <c r="AC235" s="19"/>
      <c r="AD235" s="19"/>
      <c r="AE235" s="19">
        <f>SUM(AC235:AD235)</f>
        <v>0</v>
      </c>
      <c r="AF235" s="19"/>
      <c r="AG235" s="19"/>
      <c r="AH235" s="19">
        <f>AE235-AF235</f>
        <v>0</v>
      </c>
      <c r="AJ235" s="19"/>
      <c r="AK235" s="19"/>
      <c r="AL235" s="19">
        <f>SUM(AJ235:AK235)</f>
        <v>0</v>
      </c>
      <c r="AM235" s="19"/>
      <c r="AN235" s="19"/>
      <c r="AO235" s="19">
        <f>AL235-AM235</f>
        <v>0</v>
      </c>
      <c r="AQ235" s="21">
        <f t="shared" si="509"/>
        <v>605000</v>
      </c>
      <c r="AR235" s="21">
        <f t="shared" si="509"/>
        <v>0</v>
      </c>
      <c r="AS235" s="21">
        <f t="shared" si="509"/>
        <v>605000</v>
      </c>
      <c r="AT235" s="21">
        <f t="shared" si="509"/>
        <v>272638.03000000003</v>
      </c>
      <c r="AU235" s="21">
        <f t="shared" si="509"/>
        <v>272638.03000000003</v>
      </c>
      <c r="AV235" s="21">
        <f t="shared" si="509"/>
        <v>332361.96999999997</v>
      </c>
      <c r="AW235" s="18"/>
      <c r="AX235" s="21">
        <f t="shared" si="425"/>
        <v>0</v>
      </c>
      <c r="AY235" s="21">
        <f t="shared" si="425"/>
        <v>0</v>
      </c>
      <c r="AZ235" s="21">
        <f t="shared" si="425"/>
        <v>0</v>
      </c>
      <c r="BA235" s="21">
        <f t="shared" si="424"/>
        <v>0</v>
      </c>
      <c r="BB235" s="21">
        <f t="shared" si="424"/>
        <v>0</v>
      </c>
      <c r="BC235" s="21">
        <f t="shared" si="424"/>
        <v>0</v>
      </c>
    </row>
    <row r="236" spans="1:55" x14ac:dyDescent="0.25">
      <c r="A236" s="41"/>
      <c r="B236" s="48"/>
      <c r="C236" s="49">
        <v>37200</v>
      </c>
      <c r="D236" s="50" t="s">
        <v>211</v>
      </c>
      <c r="E236" s="51"/>
      <c r="F236" s="52">
        <f t="shared" ref="F236:K236" si="529">SUM(F237:F238)</f>
        <v>7700.04</v>
      </c>
      <c r="G236" s="52">
        <f t="shared" si="529"/>
        <v>0</v>
      </c>
      <c r="H236" s="52">
        <f t="shared" si="529"/>
        <v>7700.04</v>
      </c>
      <c r="I236" s="52">
        <f t="shared" si="529"/>
        <v>392</v>
      </c>
      <c r="J236" s="52">
        <f t="shared" si="529"/>
        <v>392</v>
      </c>
      <c r="K236" s="53">
        <f t="shared" si="529"/>
        <v>7308.04</v>
      </c>
      <c r="M236" s="53">
        <f t="shared" si="444"/>
        <v>0</v>
      </c>
      <c r="O236" s="52"/>
      <c r="P236" s="52">
        <f>SUM(P237:P238)</f>
        <v>0</v>
      </c>
      <c r="Q236" s="52">
        <f>SUM(Q237:Q238)</f>
        <v>0</v>
      </c>
      <c r="R236" s="52">
        <f>SUM(R237:R238)</f>
        <v>0</v>
      </c>
      <c r="S236" s="52">
        <f>SUM(S237:S238)</f>
        <v>0</v>
      </c>
      <c r="T236" s="53">
        <f>SUM(T237:T238)</f>
        <v>0</v>
      </c>
      <c r="V236" s="61">
        <f t="shared" ref="V236:AA236" si="530">SUM(V237:V238)</f>
        <v>7700.04</v>
      </c>
      <c r="W236" s="61">
        <f t="shared" si="530"/>
        <v>0</v>
      </c>
      <c r="X236" s="61">
        <f t="shared" si="530"/>
        <v>7700.04</v>
      </c>
      <c r="Y236" s="61">
        <f t="shared" si="530"/>
        <v>392</v>
      </c>
      <c r="Z236" s="61">
        <f t="shared" si="530"/>
        <v>392</v>
      </c>
      <c r="AA236" s="61">
        <f t="shared" si="530"/>
        <v>7308.04</v>
      </c>
      <c r="AC236" s="52">
        <f t="shared" ref="AC236:AH236" si="531">SUM(AC237:AC238)</f>
        <v>0</v>
      </c>
      <c r="AD236" s="52">
        <f t="shared" si="531"/>
        <v>0</v>
      </c>
      <c r="AE236" s="52">
        <f t="shared" si="531"/>
        <v>0</v>
      </c>
      <c r="AF236" s="52">
        <f t="shared" si="531"/>
        <v>0</v>
      </c>
      <c r="AG236" s="52">
        <f t="shared" si="531"/>
        <v>0</v>
      </c>
      <c r="AH236" s="52">
        <f t="shared" si="531"/>
        <v>0</v>
      </c>
      <c r="AJ236" s="52">
        <f t="shared" ref="AJ236:AO236" si="532">SUM(AJ237:AJ238)</f>
        <v>0</v>
      </c>
      <c r="AK236" s="52">
        <f t="shared" si="532"/>
        <v>0</v>
      </c>
      <c r="AL236" s="52">
        <f t="shared" si="532"/>
        <v>0</v>
      </c>
      <c r="AM236" s="52">
        <f t="shared" si="532"/>
        <v>0</v>
      </c>
      <c r="AN236" s="52">
        <f t="shared" si="532"/>
        <v>0</v>
      </c>
      <c r="AO236" s="52">
        <f t="shared" si="532"/>
        <v>0</v>
      </c>
      <c r="AQ236" s="21">
        <f t="shared" si="509"/>
        <v>7700.04</v>
      </c>
      <c r="AR236" s="21">
        <f t="shared" si="509"/>
        <v>0</v>
      </c>
      <c r="AS236" s="21">
        <f t="shared" si="509"/>
        <v>7700.04</v>
      </c>
      <c r="AT236" s="21">
        <f t="shared" si="509"/>
        <v>392</v>
      </c>
      <c r="AU236" s="21">
        <f t="shared" si="509"/>
        <v>392</v>
      </c>
      <c r="AV236" s="21">
        <f t="shared" si="509"/>
        <v>7308.04</v>
      </c>
      <c r="AW236" s="18"/>
      <c r="AX236" s="21">
        <f t="shared" si="425"/>
        <v>0</v>
      </c>
      <c r="AY236" s="21">
        <f t="shared" si="425"/>
        <v>0</v>
      </c>
      <c r="AZ236" s="21">
        <f t="shared" si="425"/>
        <v>0</v>
      </c>
      <c r="BA236" s="21">
        <f t="shared" si="424"/>
        <v>0</v>
      </c>
      <c r="BB236" s="21">
        <f t="shared" si="424"/>
        <v>0</v>
      </c>
      <c r="BC236" s="21">
        <f t="shared" si="424"/>
        <v>0</v>
      </c>
    </row>
    <row r="237" spans="1:55" x14ac:dyDescent="0.25">
      <c r="A237" s="41"/>
      <c r="B237" s="54"/>
      <c r="C237" s="48"/>
      <c r="D237" s="55">
        <v>37201</v>
      </c>
      <c r="E237" s="56" t="s">
        <v>211</v>
      </c>
      <c r="F237" s="19">
        <f>O237+V237+AC237+AJ237</f>
        <v>7700.04</v>
      </c>
      <c r="G237" s="19">
        <v>0</v>
      </c>
      <c r="H237" s="19">
        <f>SUM(F237:G237)</f>
        <v>7700.04</v>
      </c>
      <c r="I237" s="19">
        <f>R237+Y237+AF237+AM237</f>
        <v>392</v>
      </c>
      <c r="J237" s="19">
        <f>S237+Z237+AG237+AN237</f>
        <v>392</v>
      </c>
      <c r="K237" s="57">
        <f>H237-I237</f>
        <v>7308.04</v>
      </c>
      <c r="M237" s="57">
        <f t="shared" si="444"/>
        <v>0</v>
      </c>
      <c r="O237" s="19"/>
      <c r="P237" s="19"/>
      <c r="Q237" s="19">
        <f>O237+P237</f>
        <v>0</v>
      </c>
      <c r="R237" s="19"/>
      <c r="S237" s="19"/>
      <c r="T237" s="58">
        <f>Q237-R237</f>
        <v>0</v>
      </c>
      <c r="V237" s="60">
        <v>7700.04</v>
      </c>
      <c r="W237" s="60">
        <v>0</v>
      </c>
      <c r="X237" s="39">
        <f>V237+W237</f>
        <v>7700.04</v>
      </c>
      <c r="Y237" s="59">
        <v>392</v>
      </c>
      <c r="Z237" s="59">
        <v>392</v>
      </c>
      <c r="AA237" s="39">
        <f>X237-Y237</f>
        <v>7308.04</v>
      </c>
      <c r="AC237" s="19"/>
      <c r="AD237" s="19"/>
      <c r="AE237" s="19">
        <f>SUM(AC237:AD237)</f>
        <v>0</v>
      </c>
      <c r="AF237" s="19"/>
      <c r="AG237" s="19"/>
      <c r="AH237" s="19">
        <f>AE237-AF237</f>
        <v>0</v>
      </c>
      <c r="AJ237" s="19"/>
      <c r="AK237" s="19"/>
      <c r="AL237" s="19">
        <f>SUM(AJ237:AK237)</f>
        <v>0</v>
      </c>
      <c r="AM237" s="19"/>
      <c r="AN237" s="19"/>
      <c r="AO237" s="19">
        <f>AL237-AM237</f>
        <v>0</v>
      </c>
      <c r="AQ237" s="21">
        <f t="shared" si="509"/>
        <v>7700.04</v>
      </c>
      <c r="AR237" s="21">
        <f t="shared" si="509"/>
        <v>0</v>
      </c>
      <c r="AS237" s="21">
        <f t="shared" si="509"/>
        <v>7700.04</v>
      </c>
      <c r="AT237" s="21">
        <f t="shared" si="509"/>
        <v>392</v>
      </c>
      <c r="AU237" s="21">
        <f t="shared" si="509"/>
        <v>392</v>
      </c>
      <c r="AV237" s="21">
        <f t="shared" si="509"/>
        <v>7308.04</v>
      </c>
      <c r="AW237" s="18"/>
      <c r="AX237" s="21">
        <f t="shared" si="425"/>
        <v>0</v>
      </c>
      <c r="AY237" s="21">
        <f t="shared" si="425"/>
        <v>0</v>
      </c>
      <c r="AZ237" s="21">
        <f t="shared" si="425"/>
        <v>0</v>
      </c>
      <c r="BA237" s="21">
        <f t="shared" si="424"/>
        <v>0</v>
      </c>
      <c r="BB237" s="21">
        <f t="shared" si="424"/>
        <v>0</v>
      </c>
      <c r="BC237" s="21">
        <f t="shared" si="424"/>
        <v>0</v>
      </c>
    </row>
    <row r="238" spans="1:55" x14ac:dyDescent="0.25">
      <c r="A238" s="41"/>
      <c r="B238" s="54"/>
      <c r="C238" s="48"/>
      <c r="D238" s="55">
        <v>37202</v>
      </c>
      <c r="E238" s="56" t="s">
        <v>212</v>
      </c>
      <c r="F238" s="19">
        <f>O238+V238+AC238+AJ238</f>
        <v>0</v>
      </c>
      <c r="G238" s="19">
        <v>0</v>
      </c>
      <c r="H238" s="19">
        <f>SUM(F238:G238)</f>
        <v>0</v>
      </c>
      <c r="I238" s="19">
        <f>R238+Y238+AF238+AM238</f>
        <v>0</v>
      </c>
      <c r="J238" s="19">
        <f>S238+Z238+AG238+AN238</f>
        <v>0</v>
      </c>
      <c r="K238" s="57">
        <f>H238-I238</f>
        <v>0</v>
      </c>
      <c r="M238" s="57">
        <f t="shared" si="444"/>
        <v>0</v>
      </c>
      <c r="O238" s="19"/>
      <c r="P238" s="19"/>
      <c r="Q238" s="19">
        <f>O238+P238</f>
        <v>0</v>
      </c>
      <c r="R238" s="19"/>
      <c r="S238" s="19"/>
      <c r="T238" s="58">
        <f>Q238-R238</f>
        <v>0</v>
      </c>
      <c r="V238" s="60"/>
      <c r="W238" s="60"/>
      <c r="X238" s="39">
        <f>V238+W238</f>
        <v>0</v>
      </c>
      <c r="Y238" s="60"/>
      <c r="Z238" s="60"/>
      <c r="AA238" s="39">
        <f>X238-Y238</f>
        <v>0</v>
      </c>
      <c r="AC238" s="19"/>
      <c r="AD238" s="19"/>
      <c r="AE238" s="19">
        <f>SUM(AC238:AD238)</f>
        <v>0</v>
      </c>
      <c r="AF238" s="19"/>
      <c r="AG238" s="19"/>
      <c r="AH238" s="19">
        <f>AE238-AF238</f>
        <v>0</v>
      </c>
      <c r="AJ238" s="19"/>
      <c r="AK238" s="19"/>
      <c r="AL238" s="19">
        <f>SUM(AJ238:AK238)</f>
        <v>0</v>
      </c>
      <c r="AM238" s="19"/>
      <c r="AN238" s="19"/>
      <c r="AO238" s="19">
        <f>AL238-AM238</f>
        <v>0</v>
      </c>
      <c r="AQ238" s="21">
        <f t="shared" si="509"/>
        <v>0</v>
      </c>
      <c r="AR238" s="21">
        <f t="shared" si="509"/>
        <v>0</v>
      </c>
      <c r="AS238" s="21">
        <f t="shared" si="509"/>
        <v>0</v>
      </c>
      <c r="AT238" s="21">
        <f t="shared" si="509"/>
        <v>0</v>
      </c>
      <c r="AU238" s="21">
        <f t="shared" si="509"/>
        <v>0</v>
      </c>
      <c r="AV238" s="21">
        <f t="shared" si="509"/>
        <v>0</v>
      </c>
      <c r="AW238" s="18"/>
      <c r="AX238" s="21">
        <f t="shared" si="425"/>
        <v>0</v>
      </c>
      <c r="AY238" s="21">
        <f t="shared" si="425"/>
        <v>0</v>
      </c>
      <c r="AZ238" s="21">
        <f t="shared" si="425"/>
        <v>0</v>
      </c>
      <c r="BA238" s="21">
        <f t="shared" si="424"/>
        <v>0</v>
      </c>
      <c r="BB238" s="21">
        <f t="shared" si="424"/>
        <v>0</v>
      </c>
      <c r="BC238" s="21">
        <f t="shared" si="424"/>
        <v>0</v>
      </c>
    </row>
    <row r="239" spans="1:55" x14ac:dyDescent="0.25">
      <c r="A239" s="41"/>
      <c r="B239" s="48"/>
      <c r="C239" s="49">
        <v>37500</v>
      </c>
      <c r="D239" s="50" t="s">
        <v>213</v>
      </c>
      <c r="E239" s="51"/>
      <c r="F239" s="52">
        <f t="shared" ref="F239:K239" si="533">SUM(F240:F242)</f>
        <v>1945100.08</v>
      </c>
      <c r="G239" s="52">
        <f t="shared" si="533"/>
        <v>0</v>
      </c>
      <c r="H239" s="52">
        <f t="shared" si="533"/>
        <v>1945100.08</v>
      </c>
      <c r="I239" s="52">
        <f t="shared" si="533"/>
        <v>1321269.28</v>
      </c>
      <c r="J239" s="52">
        <f t="shared" si="533"/>
        <v>1162856.3</v>
      </c>
      <c r="K239" s="53">
        <f t="shared" si="533"/>
        <v>623830.80000000005</v>
      </c>
      <c r="M239" s="53">
        <f t="shared" si="444"/>
        <v>158412.97999999998</v>
      </c>
      <c r="O239" s="52">
        <f t="shared" ref="O239:T239" si="534">SUM(O240:O242)</f>
        <v>1615000</v>
      </c>
      <c r="P239" s="52">
        <f t="shared" si="534"/>
        <v>0</v>
      </c>
      <c r="Q239" s="52">
        <f t="shared" si="534"/>
        <v>1615000</v>
      </c>
      <c r="R239" s="52">
        <f t="shared" si="534"/>
        <v>1150956.3</v>
      </c>
      <c r="S239" s="52">
        <f t="shared" si="534"/>
        <v>1150956.3</v>
      </c>
      <c r="T239" s="53">
        <f t="shared" si="534"/>
        <v>464043.69999999995</v>
      </c>
      <c r="V239" s="61">
        <f t="shared" ref="V239:AA239" si="535">SUM(V240:V241)</f>
        <v>330100.08</v>
      </c>
      <c r="W239" s="61">
        <f t="shared" si="535"/>
        <v>0</v>
      </c>
      <c r="X239" s="61">
        <f t="shared" si="535"/>
        <v>330100.08</v>
      </c>
      <c r="Y239" s="61">
        <f t="shared" si="535"/>
        <v>170312.98</v>
      </c>
      <c r="Z239" s="61">
        <f t="shared" si="535"/>
        <v>11900</v>
      </c>
      <c r="AA239" s="61">
        <f t="shared" si="535"/>
        <v>159787.09999999998</v>
      </c>
      <c r="AC239" s="52">
        <f t="shared" ref="AC239:AH239" si="536">SUM(AC240:AC242)</f>
        <v>0</v>
      </c>
      <c r="AD239" s="52">
        <f t="shared" si="536"/>
        <v>0</v>
      </c>
      <c r="AE239" s="52">
        <f t="shared" si="536"/>
        <v>0</v>
      </c>
      <c r="AF239" s="52">
        <f t="shared" si="536"/>
        <v>0</v>
      </c>
      <c r="AG239" s="52">
        <f t="shared" si="536"/>
        <v>0</v>
      </c>
      <c r="AH239" s="52">
        <f t="shared" si="536"/>
        <v>0</v>
      </c>
      <c r="AJ239" s="52">
        <f t="shared" ref="AJ239:AO239" si="537">SUM(AJ240:AJ242)</f>
        <v>0</v>
      </c>
      <c r="AK239" s="52">
        <f t="shared" si="537"/>
        <v>0</v>
      </c>
      <c r="AL239" s="52">
        <f t="shared" si="537"/>
        <v>0</v>
      </c>
      <c r="AM239" s="52">
        <f t="shared" si="537"/>
        <v>0</v>
      </c>
      <c r="AN239" s="52">
        <f t="shared" si="537"/>
        <v>0</v>
      </c>
      <c r="AO239" s="52">
        <f t="shared" si="537"/>
        <v>0</v>
      </c>
      <c r="AQ239" s="21">
        <f t="shared" si="509"/>
        <v>1945100.08</v>
      </c>
      <c r="AR239" s="21">
        <f t="shared" si="509"/>
        <v>0</v>
      </c>
      <c r="AS239" s="21">
        <f t="shared" si="509"/>
        <v>1945100.08</v>
      </c>
      <c r="AT239" s="21">
        <f t="shared" si="509"/>
        <v>1321269.28</v>
      </c>
      <c r="AU239" s="21">
        <f t="shared" si="509"/>
        <v>1162856.3</v>
      </c>
      <c r="AV239" s="21">
        <f t="shared" si="509"/>
        <v>623830.79999999993</v>
      </c>
      <c r="AW239" s="18"/>
      <c r="AX239" s="21">
        <f t="shared" si="425"/>
        <v>0</v>
      </c>
      <c r="AY239" s="21">
        <f t="shared" si="425"/>
        <v>0</v>
      </c>
      <c r="AZ239" s="21">
        <f t="shared" si="425"/>
        <v>0</v>
      </c>
      <c r="BA239" s="21">
        <f t="shared" si="424"/>
        <v>0</v>
      </c>
      <c r="BB239" s="21">
        <f t="shared" si="424"/>
        <v>0</v>
      </c>
      <c r="BC239" s="21">
        <f t="shared" si="424"/>
        <v>0</v>
      </c>
    </row>
    <row r="240" spans="1:55" x14ac:dyDescent="0.25">
      <c r="A240" s="41"/>
      <c r="B240" s="54"/>
      <c r="C240" s="48"/>
      <c r="D240" s="55">
        <v>37501</v>
      </c>
      <c r="E240" s="56" t="s">
        <v>213</v>
      </c>
      <c r="F240" s="19">
        <f t="shared" ref="F240:F242" si="538">O240+V240+AC240+AJ240</f>
        <v>1129100.08</v>
      </c>
      <c r="G240" s="19">
        <v>0</v>
      </c>
      <c r="H240" s="19">
        <f>SUM(F240:G240)</f>
        <v>1129100.08</v>
      </c>
      <c r="I240" s="19">
        <f t="shared" ref="I240:J242" si="539">R240+Y240+AF240+AM240</f>
        <v>569515.63</v>
      </c>
      <c r="J240" s="19">
        <f t="shared" si="539"/>
        <v>569515.63</v>
      </c>
      <c r="K240" s="57">
        <f>H240-I240</f>
        <v>559584.45000000007</v>
      </c>
      <c r="M240" s="57">
        <f t="shared" si="444"/>
        <v>0</v>
      </c>
      <c r="O240" s="19">
        <v>1000000</v>
      </c>
      <c r="P240" s="19"/>
      <c r="Q240" s="19">
        <f>O240+P240</f>
        <v>1000000</v>
      </c>
      <c r="R240" s="59">
        <v>560815.63</v>
      </c>
      <c r="S240" s="59">
        <v>560815.63</v>
      </c>
      <c r="T240" s="58">
        <f>Q240-R240</f>
        <v>439184.37</v>
      </c>
      <c r="V240" s="60">
        <v>129100.08</v>
      </c>
      <c r="W240" s="60"/>
      <c r="X240" s="39">
        <f>V240+W240</f>
        <v>129100.08</v>
      </c>
      <c r="Y240" s="59">
        <v>8700</v>
      </c>
      <c r="Z240" s="59">
        <v>8700</v>
      </c>
      <c r="AA240" s="39">
        <f>X240-Y240</f>
        <v>120400.08</v>
      </c>
      <c r="AC240" s="19"/>
      <c r="AD240" s="19"/>
      <c r="AE240" s="19">
        <f>SUM(AC240:AD240)</f>
        <v>0</v>
      </c>
      <c r="AF240" s="19"/>
      <c r="AG240" s="19"/>
      <c r="AH240" s="19">
        <f>AE240-AF240</f>
        <v>0</v>
      </c>
      <c r="AJ240" s="19"/>
      <c r="AK240" s="19"/>
      <c r="AL240" s="19">
        <f>SUM(AJ240:AK240)</f>
        <v>0</v>
      </c>
      <c r="AM240" s="19"/>
      <c r="AN240" s="19"/>
      <c r="AO240" s="19">
        <f>AL240-AM240</f>
        <v>0</v>
      </c>
      <c r="AQ240" s="21">
        <f t="shared" si="509"/>
        <v>1129100.08</v>
      </c>
      <c r="AR240" s="21">
        <f t="shared" si="509"/>
        <v>0</v>
      </c>
      <c r="AS240" s="21">
        <f t="shared" si="509"/>
        <v>1129100.08</v>
      </c>
      <c r="AT240" s="21">
        <f t="shared" si="509"/>
        <v>569515.63</v>
      </c>
      <c r="AU240" s="21">
        <f t="shared" si="509"/>
        <v>569515.63</v>
      </c>
      <c r="AV240" s="21">
        <f t="shared" si="509"/>
        <v>559584.44999999995</v>
      </c>
      <c r="AW240" s="18"/>
      <c r="AX240" s="21">
        <f t="shared" si="425"/>
        <v>0</v>
      </c>
      <c r="AY240" s="21">
        <f t="shared" si="425"/>
        <v>0</v>
      </c>
      <c r="AZ240" s="21">
        <f t="shared" si="425"/>
        <v>0</v>
      </c>
      <c r="BA240" s="21">
        <f t="shared" si="424"/>
        <v>0</v>
      </c>
      <c r="BB240" s="21">
        <f t="shared" si="424"/>
        <v>0</v>
      </c>
      <c r="BC240" s="21">
        <f t="shared" si="424"/>
        <v>0</v>
      </c>
    </row>
    <row r="241" spans="1:55" x14ac:dyDescent="0.25">
      <c r="A241" s="41"/>
      <c r="B241" s="54"/>
      <c r="C241" s="48"/>
      <c r="D241" s="55">
        <v>37502</v>
      </c>
      <c r="E241" s="56" t="s">
        <v>214</v>
      </c>
      <c r="F241" s="19">
        <f t="shared" si="538"/>
        <v>801000</v>
      </c>
      <c r="G241" s="19">
        <v>0</v>
      </c>
      <c r="H241" s="19">
        <f>SUM(F241:G241)</f>
        <v>801000</v>
      </c>
      <c r="I241" s="19">
        <f t="shared" si="539"/>
        <v>751753.65</v>
      </c>
      <c r="J241" s="19">
        <f t="shared" si="539"/>
        <v>593340.67000000004</v>
      </c>
      <c r="K241" s="57">
        <f>H241-I241</f>
        <v>49246.349999999977</v>
      </c>
      <c r="M241" s="57">
        <f t="shared" si="444"/>
        <v>158412.97999999998</v>
      </c>
      <c r="O241" s="19">
        <v>600000</v>
      </c>
      <c r="P241" s="19"/>
      <c r="Q241" s="19">
        <f>O241+P241</f>
        <v>600000</v>
      </c>
      <c r="R241" s="59">
        <v>590140.67000000004</v>
      </c>
      <c r="S241" s="59">
        <v>590140.67000000004</v>
      </c>
      <c r="T241" s="58">
        <f>Q241-R241</f>
        <v>9859.3299999999581</v>
      </c>
      <c r="V241" s="60">
        <v>201000</v>
      </c>
      <c r="W241" s="60"/>
      <c r="X241" s="39">
        <f>V241+W241</f>
        <v>201000</v>
      </c>
      <c r="Y241" s="59">
        <v>161612.98000000001</v>
      </c>
      <c r="Z241" s="59">
        <v>3200</v>
      </c>
      <c r="AA241" s="39">
        <f>X241-Y241</f>
        <v>39387.01999999999</v>
      </c>
      <c r="AC241" s="19"/>
      <c r="AD241" s="19"/>
      <c r="AE241" s="19">
        <f>SUM(AC241:AD241)</f>
        <v>0</v>
      </c>
      <c r="AF241" s="19"/>
      <c r="AG241" s="19"/>
      <c r="AH241" s="19">
        <f>AE241-AF241</f>
        <v>0</v>
      </c>
      <c r="AJ241" s="19"/>
      <c r="AK241" s="19"/>
      <c r="AL241" s="19">
        <f>SUM(AJ241:AK241)</f>
        <v>0</v>
      </c>
      <c r="AM241" s="19"/>
      <c r="AN241" s="19"/>
      <c r="AO241" s="19">
        <f>AL241-AM241</f>
        <v>0</v>
      </c>
      <c r="AQ241" s="21">
        <f t="shared" si="509"/>
        <v>801000</v>
      </c>
      <c r="AR241" s="21">
        <f t="shared" si="509"/>
        <v>0</v>
      </c>
      <c r="AS241" s="21">
        <f t="shared" si="509"/>
        <v>801000</v>
      </c>
      <c r="AT241" s="21">
        <f t="shared" si="509"/>
        <v>751753.65</v>
      </c>
      <c r="AU241" s="21">
        <f t="shared" si="509"/>
        <v>593340.67000000004</v>
      </c>
      <c r="AV241" s="21">
        <f t="shared" si="509"/>
        <v>49246.349999999948</v>
      </c>
      <c r="AW241" s="18"/>
      <c r="AX241" s="21">
        <f t="shared" si="425"/>
        <v>0</v>
      </c>
      <c r="AY241" s="21">
        <f t="shared" si="425"/>
        <v>0</v>
      </c>
      <c r="AZ241" s="21">
        <f t="shared" si="425"/>
        <v>0</v>
      </c>
      <c r="BA241" s="21">
        <f t="shared" si="424"/>
        <v>0</v>
      </c>
      <c r="BB241" s="21">
        <f t="shared" si="424"/>
        <v>0</v>
      </c>
      <c r="BC241" s="21">
        <f t="shared" si="424"/>
        <v>0</v>
      </c>
    </row>
    <row r="242" spans="1:55" ht="30" x14ac:dyDescent="0.25">
      <c r="A242" s="41"/>
      <c r="B242" s="54"/>
      <c r="C242" s="48"/>
      <c r="D242" s="72">
        <v>37503</v>
      </c>
      <c r="E242" s="73" t="s">
        <v>215</v>
      </c>
      <c r="F242" s="19">
        <f t="shared" si="538"/>
        <v>15000</v>
      </c>
      <c r="G242" s="19">
        <v>0</v>
      </c>
      <c r="H242" s="19">
        <f>SUM(F242:G242)</f>
        <v>15000</v>
      </c>
      <c r="I242" s="19">
        <f t="shared" si="539"/>
        <v>0</v>
      </c>
      <c r="J242" s="19">
        <f t="shared" si="539"/>
        <v>0</v>
      </c>
      <c r="K242" s="57">
        <f>H242-I242</f>
        <v>15000</v>
      </c>
      <c r="M242" s="57">
        <f t="shared" si="444"/>
        <v>0</v>
      </c>
      <c r="O242" s="19">
        <v>15000</v>
      </c>
      <c r="P242" s="19"/>
      <c r="Q242" s="19">
        <f>O242+P242</f>
        <v>15000</v>
      </c>
      <c r="R242" s="19"/>
      <c r="S242" s="19"/>
      <c r="T242" s="58">
        <f>Q242-R242</f>
        <v>15000</v>
      </c>
      <c r="V242" s="60"/>
      <c r="W242" s="60"/>
      <c r="X242" s="39"/>
      <c r="Y242" s="60"/>
      <c r="Z242" s="60"/>
      <c r="AA242" s="39"/>
      <c r="AC242" s="19"/>
      <c r="AD242" s="19"/>
      <c r="AE242" s="19">
        <f>SUM(AC242:AD242)</f>
        <v>0</v>
      </c>
      <c r="AF242" s="19"/>
      <c r="AG242" s="19"/>
      <c r="AH242" s="19">
        <f>AE242-AF242</f>
        <v>0</v>
      </c>
      <c r="AJ242" s="19"/>
      <c r="AK242" s="19"/>
      <c r="AL242" s="19">
        <f>SUM(AJ242:AK242)</f>
        <v>0</v>
      </c>
      <c r="AM242" s="19"/>
      <c r="AN242" s="19"/>
      <c r="AO242" s="19">
        <f>AL242-AM242</f>
        <v>0</v>
      </c>
      <c r="AQ242" s="21">
        <f t="shared" si="509"/>
        <v>15000</v>
      </c>
      <c r="AR242" s="21">
        <f t="shared" si="509"/>
        <v>0</v>
      </c>
      <c r="AS242" s="21">
        <f t="shared" si="509"/>
        <v>15000</v>
      </c>
      <c r="AT242" s="21">
        <f t="shared" si="509"/>
        <v>0</v>
      </c>
      <c r="AU242" s="21">
        <f t="shared" si="509"/>
        <v>0</v>
      </c>
      <c r="AV242" s="21">
        <f t="shared" si="509"/>
        <v>15000</v>
      </c>
      <c r="AW242" s="18"/>
      <c r="AX242" s="21">
        <f t="shared" si="425"/>
        <v>0</v>
      </c>
      <c r="AY242" s="21">
        <f t="shared" si="425"/>
        <v>0</v>
      </c>
      <c r="AZ242" s="21">
        <f t="shared" si="425"/>
        <v>0</v>
      </c>
      <c r="BA242" s="21">
        <f t="shared" si="424"/>
        <v>0</v>
      </c>
      <c r="BB242" s="21">
        <f t="shared" si="424"/>
        <v>0</v>
      </c>
      <c r="BC242" s="21">
        <f t="shared" si="424"/>
        <v>0</v>
      </c>
    </row>
    <row r="243" spans="1:55" x14ac:dyDescent="0.25">
      <c r="A243" s="41"/>
      <c r="B243" s="48"/>
      <c r="C243" s="49">
        <v>37600</v>
      </c>
      <c r="D243" s="50" t="s">
        <v>216</v>
      </c>
      <c r="E243" s="51"/>
      <c r="F243" s="52">
        <f t="shared" ref="F243:K243" si="540">SUM(F244:F245)</f>
        <v>0</v>
      </c>
      <c r="G243" s="52">
        <f t="shared" si="540"/>
        <v>0</v>
      </c>
      <c r="H243" s="52">
        <f t="shared" si="540"/>
        <v>0</v>
      </c>
      <c r="I243" s="52">
        <f t="shared" si="540"/>
        <v>0</v>
      </c>
      <c r="J243" s="52">
        <f t="shared" si="540"/>
        <v>0</v>
      </c>
      <c r="K243" s="53">
        <f t="shared" si="540"/>
        <v>0</v>
      </c>
      <c r="M243" s="53">
        <f t="shared" si="444"/>
        <v>0</v>
      </c>
      <c r="O243" s="52">
        <f t="shared" ref="O243:T243" si="541">SUM(O244:O245)</f>
        <v>0</v>
      </c>
      <c r="P243" s="52">
        <f t="shared" si="541"/>
        <v>0</v>
      </c>
      <c r="Q243" s="52">
        <f t="shared" si="541"/>
        <v>0</v>
      </c>
      <c r="R243" s="52">
        <f t="shared" si="541"/>
        <v>0</v>
      </c>
      <c r="S243" s="52">
        <f t="shared" si="541"/>
        <v>0</v>
      </c>
      <c r="T243" s="53">
        <f t="shared" si="541"/>
        <v>0</v>
      </c>
      <c r="V243" s="61">
        <f t="shared" ref="V243:AA243" si="542">SUM(V244:V245)</f>
        <v>0</v>
      </c>
      <c r="W243" s="61">
        <f t="shared" si="542"/>
        <v>0</v>
      </c>
      <c r="X243" s="61">
        <f t="shared" si="542"/>
        <v>0</v>
      </c>
      <c r="Y243" s="61">
        <f t="shared" si="542"/>
        <v>0</v>
      </c>
      <c r="Z243" s="61">
        <f t="shared" si="542"/>
        <v>0</v>
      </c>
      <c r="AA243" s="61">
        <f t="shared" si="542"/>
        <v>0</v>
      </c>
      <c r="AC243" s="52">
        <f t="shared" ref="AC243:AH243" si="543">SUM(AC244:AC245)</f>
        <v>0</v>
      </c>
      <c r="AD243" s="52">
        <f t="shared" si="543"/>
        <v>0</v>
      </c>
      <c r="AE243" s="52">
        <f t="shared" si="543"/>
        <v>0</v>
      </c>
      <c r="AF243" s="52">
        <f t="shared" si="543"/>
        <v>0</v>
      </c>
      <c r="AG243" s="52">
        <f t="shared" si="543"/>
        <v>0</v>
      </c>
      <c r="AH243" s="52">
        <f t="shared" si="543"/>
        <v>0</v>
      </c>
      <c r="AJ243" s="52">
        <f t="shared" ref="AJ243:AO243" si="544">SUM(AJ244:AJ245)</f>
        <v>0</v>
      </c>
      <c r="AK243" s="52">
        <f t="shared" si="544"/>
        <v>0</v>
      </c>
      <c r="AL243" s="52">
        <f t="shared" si="544"/>
        <v>0</v>
      </c>
      <c r="AM243" s="52">
        <f t="shared" si="544"/>
        <v>0</v>
      </c>
      <c r="AN243" s="52">
        <f t="shared" si="544"/>
        <v>0</v>
      </c>
      <c r="AO243" s="52">
        <f t="shared" si="544"/>
        <v>0</v>
      </c>
      <c r="AQ243" s="21">
        <f t="shared" si="509"/>
        <v>0</v>
      </c>
      <c r="AR243" s="21">
        <f t="shared" si="509"/>
        <v>0</v>
      </c>
      <c r="AS243" s="21">
        <f t="shared" si="509"/>
        <v>0</v>
      </c>
      <c r="AT243" s="21">
        <f t="shared" si="509"/>
        <v>0</v>
      </c>
      <c r="AU243" s="21">
        <f t="shared" si="509"/>
        <v>0</v>
      </c>
      <c r="AV243" s="21">
        <f t="shared" si="509"/>
        <v>0</v>
      </c>
      <c r="AW243" s="18"/>
      <c r="AX243" s="21">
        <f t="shared" si="425"/>
        <v>0</v>
      </c>
      <c r="AY243" s="21">
        <f t="shared" si="425"/>
        <v>0</v>
      </c>
      <c r="AZ243" s="21">
        <f t="shared" si="425"/>
        <v>0</v>
      </c>
      <c r="BA243" s="21">
        <f t="shared" si="424"/>
        <v>0</v>
      </c>
      <c r="BB243" s="21">
        <f t="shared" si="424"/>
        <v>0</v>
      </c>
      <c r="BC243" s="21">
        <f t="shared" si="424"/>
        <v>0</v>
      </c>
    </row>
    <row r="244" spans="1:55" x14ac:dyDescent="0.25">
      <c r="A244" s="41"/>
      <c r="B244" s="54"/>
      <c r="C244" s="48"/>
      <c r="D244" s="55">
        <v>37601</v>
      </c>
      <c r="E244" s="56" t="s">
        <v>216</v>
      </c>
      <c r="F244" s="19">
        <f>O244+V244+AC244+AJ244</f>
        <v>0</v>
      </c>
      <c r="G244" s="19">
        <v>0</v>
      </c>
      <c r="H244" s="19">
        <f>SUM(F244:G244)</f>
        <v>0</v>
      </c>
      <c r="I244" s="19">
        <f>R244+Y244+AF244+AM244</f>
        <v>0</v>
      </c>
      <c r="J244" s="19">
        <f>S244+Z244+AG244+AN244</f>
        <v>0</v>
      </c>
      <c r="K244" s="57">
        <f>H244-I244</f>
        <v>0</v>
      </c>
      <c r="M244" s="57">
        <f t="shared" si="444"/>
        <v>0</v>
      </c>
      <c r="O244" s="19"/>
      <c r="P244" s="19"/>
      <c r="Q244" s="19">
        <f>O244+P244</f>
        <v>0</v>
      </c>
      <c r="R244" s="19"/>
      <c r="S244" s="19"/>
      <c r="T244" s="58">
        <f>Q244-R244</f>
        <v>0</v>
      </c>
      <c r="V244" s="60"/>
      <c r="W244" s="60"/>
      <c r="X244" s="39">
        <f>V244+W244</f>
        <v>0</v>
      </c>
      <c r="Y244" s="60"/>
      <c r="Z244" s="60"/>
      <c r="AA244" s="39">
        <f>X244-Y244</f>
        <v>0</v>
      </c>
      <c r="AC244" s="19"/>
      <c r="AD244" s="19"/>
      <c r="AE244" s="19">
        <f>SUM(AC244:AD244)</f>
        <v>0</v>
      </c>
      <c r="AF244" s="19"/>
      <c r="AG244" s="19"/>
      <c r="AH244" s="19">
        <f>AE244-AF244</f>
        <v>0</v>
      </c>
      <c r="AJ244" s="19"/>
      <c r="AK244" s="19"/>
      <c r="AL244" s="19">
        <f>SUM(AJ244:AK244)</f>
        <v>0</v>
      </c>
      <c r="AM244" s="19"/>
      <c r="AN244" s="19"/>
      <c r="AO244" s="19">
        <f>AL244-AM244</f>
        <v>0</v>
      </c>
      <c r="AQ244" s="21">
        <f t="shared" si="509"/>
        <v>0</v>
      </c>
      <c r="AR244" s="21">
        <f t="shared" si="509"/>
        <v>0</v>
      </c>
      <c r="AS244" s="21">
        <f t="shared" si="509"/>
        <v>0</v>
      </c>
      <c r="AT244" s="21">
        <f t="shared" si="509"/>
        <v>0</v>
      </c>
      <c r="AU244" s="21">
        <f t="shared" si="509"/>
        <v>0</v>
      </c>
      <c r="AV244" s="21">
        <f t="shared" si="509"/>
        <v>0</v>
      </c>
      <c r="AW244" s="18"/>
      <c r="AX244" s="21">
        <f t="shared" si="425"/>
        <v>0</v>
      </c>
      <c r="AY244" s="21">
        <f t="shared" si="425"/>
        <v>0</v>
      </c>
      <c r="AZ244" s="21">
        <f t="shared" si="425"/>
        <v>0</v>
      </c>
      <c r="BA244" s="21">
        <f t="shared" si="424"/>
        <v>0</v>
      </c>
      <c r="BB244" s="21">
        <f t="shared" si="424"/>
        <v>0</v>
      </c>
      <c r="BC244" s="21">
        <f t="shared" si="424"/>
        <v>0</v>
      </c>
    </row>
    <row r="245" spans="1:55" x14ac:dyDescent="0.25">
      <c r="A245" s="41"/>
      <c r="B245" s="54"/>
      <c r="C245" s="48"/>
      <c r="D245" s="72">
        <v>37602</v>
      </c>
      <c r="E245" s="73" t="s">
        <v>217</v>
      </c>
      <c r="F245" s="19">
        <f>O245+V245+AC245+AJ245</f>
        <v>0</v>
      </c>
      <c r="G245" s="19">
        <v>0</v>
      </c>
      <c r="H245" s="19">
        <f>SUM(F245:G245)</f>
        <v>0</v>
      </c>
      <c r="I245" s="19">
        <f>R245+Y245+AF245+AM245</f>
        <v>0</v>
      </c>
      <c r="J245" s="19">
        <f>S245+Z245+AG245+AN245</f>
        <v>0</v>
      </c>
      <c r="K245" s="57">
        <f>H245-I245</f>
        <v>0</v>
      </c>
      <c r="M245" s="57">
        <f t="shared" si="444"/>
        <v>0</v>
      </c>
      <c r="O245" s="19"/>
      <c r="P245" s="19"/>
      <c r="Q245" s="19">
        <f>O245+P245</f>
        <v>0</v>
      </c>
      <c r="R245" s="19"/>
      <c r="S245" s="19"/>
      <c r="T245" s="58">
        <f>Q245-R245</f>
        <v>0</v>
      </c>
      <c r="V245" s="60"/>
      <c r="W245" s="60"/>
      <c r="X245" s="39">
        <f>V245+W245</f>
        <v>0</v>
      </c>
      <c r="Y245" s="60"/>
      <c r="Z245" s="60"/>
      <c r="AA245" s="39">
        <f>X245-Y245</f>
        <v>0</v>
      </c>
      <c r="AC245" s="19"/>
      <c r="AD245" s="19"/>
      <c r="AE245" s="19">
        <f>SUM(AC245:AD245)</f>
        <v>0</v>
      </c>
      <c r="AF245" s="19"/>
      <c r="AG245" s="19"/>
      <c r="AH245" s="19">
        <f>AE245-AF245</f>
        <v>0</v>
      </c>
      <c r="AJ245" s="19"/>
      <c r="AK245" s="19"/>
      <c r="AL245" s="19">
        <f>SUM(AJ245:AK245)</f>
        <v>0</v>
      </c>
      <c r="AM245" s="19"/>
      <c r="AN245" s="19"/>
      <c r="AO245" s="19">
        <f>AL245-AM245</f>
        <v>0</v>
      </c>
      <c r="AQ245" s="21">
        <f t="shared" si="509"/>
        <v>0</v>
      </c>
      <c r="AR245" s="21">
        <f t="shared" si="509"/>
        <v>0</v>
      </c>
      <c r="AS245" s="21">
        <f t="shared" si="509"/>
        <v>0</v>
      </c>
      <c r="AT245" s="21">
        <f t="shared" si="509"/>
        <v>0</v>
      </c>
      <c r="AU245" s="21">
        <f t="shared" si="509"/>
        <v>0</v>
      </c>
      <c r="AV245" s="21">
        <f t="shared" si="509"/>
        <v>0</v>
      </c>
      <c r="AW245" s="18"/>
      <c r="AX245" s="21">
        <f t="shared" si="425"/>
        <v>0</v>
      </c>
      <c r="AY245" s="21">
        <f t="shared" si="425"/>
        <v>0</v>
      </c>
      <c r="AZ245" s="21">
        <f t="shared" si="425"/>
        <v>0</v>
      </c>
      <c r="BA245" s="21">
        <f t="shared" si="424"/>
        <v>0</v>
      </c>
      <c r="BB245" s="21">
        <f t="shared" si="424"/>
        <v>0</v>
      </c>
      <c r="BC245" s="21">
        <f t="shared" si="424"/>
        <v>0</v>
      </c>
    </row>
    <row r="246" spans="1:55" x14ac:dyDescent="0.25">
      <c r="A246" s="41"/>
      <c r="B246" s="48"/>
      <c r="C246" s="49">
        <v>37900</v>
      </c>
      <c r="D246" s="50" t="s">
        <v>218</v>
      </c>
      <c r="E246" s="51"/>
      <c r="F246" s="52">
        <f t="shared" ref="F246:K246" si="545">SUM(F247:F249)</f>
        <v>792741.72</v>
      </c>
      <c r="G246" s="52">
        <f t="shared" si="545"/>
        <v>0</v>
      </c>
      <c r="H246" s="52">
        <f t="shared" si="545"/>
        <v>792741.72</v>
      </c>
      <c r="I246" s="52">
        <f t="shared" si="545"/>
        <v>360993.4</v>
      </c>
      <c r="J246" s="52">
        <f t="shared" si="545"/>
        <v>360914.3</v>
      </c>
      <c r="K246" s="53">
        <f t="shared" si="545"/>
        <v>431748.32000000007</v>
      </c>
      <c r="M246" s="53">
        <f t="shared" si="444"/>
        <v>79.100000000034925</v>
      </c>
      <c r="O246" s="52">
        <f t="shared" ref="O246:T246" si="546">SUM(O247:O249)</f>
        <v>450000</v>
      </c>
      <c r="P246" s="52">
        <f t="shared" si="546"/>
        <v>0</v>
      </c>
      <c r="Q246" s="52">
        <f t="shared" si="546"/>
        <v>450000</v>
      </c>
      <c r="R246" s="52">
        <f t="shared" si="546"/>
        <v>221748</v>
      </c>
      <c r="S246" s="52">
        <f t="shared" si="546"/>
        <v>221748</v>
      </c>
      <c r="T246" s="53">
        <f t="shared" si="546"/>
        <v>228252</v>
      </c>
      <c r="V246" s="61">
        <f t="shared" ref="V246:AA246" si="547">SUM(V248:V249)</f>
        <v>342741.72000000003</v>
      </c>
      <c r="W246" s="61">
        <f t="shared" si="547"/>
        <v>0</v>
      </c>
      <c r="X246" s="61">
        <f t="shared" si="547"/>
        <v>342741.72000000003</v>
      </c>
      <c r="Y246" s="61">
        <f t="shared" si="547"/>
        <v>139245.4</v>
      </c>
      <c r="Z246" s="61">
        <f t="shared" si="547"/>
        <v>139166.29999999999</v>
      </c>
      <c r="AA246" s="61">
        <f t="shared" si="547"/>
        <v>203496.32000000001</v>
      </c>
      <c r="AC246" s="52">
        <f t="shared" ref="AC246:AH246" si="548">SUM(AC247:AC249)</f>
        <v>0</v>
      </c>
      <c r="AD246" s="52">
        <f t="shared" si="548"/>
        <v>0</v>
      </c>
      <c r="AE246" s="52">
        <f t="shared" si="548"/>
        <v>0</v>
      </c>
      <c r="AF246" s="52">
        <f t="shared" si="548"/>
        <v>0</v>
      </c>
      <c r="AG246" s="52">
        <f t="shared" si="548"/>
        <v>0</v>
      </c>
      <c r="AH246" s="52">
        <f t="shared" si="548"/>
        <v>0</v>
      </c>
      <c r="AJ246" s="52">
        <f t="shared" ref="AJ246:AO246" si="549">SUM(AJ247:AJ249)</f>
        <v>0</v>
      </c>
      <c r="AK246" s="52">
        <f t="shared" si="549"/>
        <v>0</v>
      </c>
      <c r="AL246" s="52">
        <f t="shared" si="549"/>
        <v>0</v>
      </c>
      <c r="AM246" s="52">
        <f t="shared" si="549"/>
        <v>0</v>
      </c>
      <c r="AN246" s="52">
        <f t="shared" si="549"/>
        <v>0</v>
      </c>
      <c r="AO246" s="52">
        <f t="shared" si="549"/>
        <v>0</v>
      </c>
      <c r="AQ246" s="21">
        <f t="shared" si="509"/>
        <v>792741.72</v>
      </c>
      <c r="AR246" s="21">
        <f t="shared" si="509"/>
        <v>0</v>
      </c>
      <c r="AS246" s="21">
        <f t="shared" si="509"/>
        <v>792741.72</v>
      </c>
      <c r="AT246" s="21">
        <f t="shared" si="509"/>
        <v>360993.4</v>
      </c>
      <c r="AU246" s="21">
        <f t="shared" si="509"/>
        <v>360914.3</v>
      </c>
      <c r="AV246" s="21">
        <f t="shared" si="509"/>
        <v>431748.32</v>
      </c>
      <c r="AW246" s="18"/>
      <c r="AX246" s="21">
        <f t="shared" si="425"/>
        <v>0</v>
      </c>
      <c r="AY246" s="21">
        <f t="shared" si="425"/>
        <v>0</v>
      </c>
      <c r="AZ246" s="21">
        <f t="shared" si="425"/>
        <v>0</v>
      </c>
      <c r="BA246" s="21">
        <f t="shared" si="424"/>
        <v>0</v>
      </c>
      <c r="BB246" s="21">
        <f t="shared" si="424"/>
        <v>0</v>
      </c>
      <c r="BC246" s="21">
        <f t="shared" si="424"/>
        <v>0</v>
      </c>
    </row>
    <row r="247" spans="1:55" ht="30" x14ac:dyDescent="0.25">
      <c r="A247" s="41"/>
      <c r="B247" s="54"/>
      <c r="C247" s="48"/>
      <c r="D247" s="55">
        <v>37901</v>
      </c>
      <c r="E247" s="56" t="s">
        <v>219</v>
      </c>
      <c r="F247" s="19">
        <f t="shared" ref="F247:F249" si="550">O247+V247+AC247+AJ247</f>
        <v>0</v>
      </c>
      <c r="G247" s="19">
        <v>0</v>
      </c>
      <c r="H247" s="19">
        <f>SUM(F247:G247)</f>
        <v>0</v>
      </c>
      <c r="I247" s="19">
        <f t="shared" ref="I247:J249" si="551">R247+Y247+AF247+AM247</f>
        <v>0</v>
      </c>
      <c r="J247" s="19">
        <f t="shared" si="551"/>
        <v>0</v>
      </c>
      <c r="K247" s="57">
        <f>H247-I247</f>
        <v>0</v>
      </c>
      <c r="M247" s="57">
        <f t="shared" si="444"/>
        <v>0</v>
      </c>
      <c r="O247" s="19"/>
      <c r="P247" s="19"/>
      <c r="Q247" s="19">
        <f>O247+P247</f>
        <v>0</v>
      </c>
      <c r="R247" s="19"/>
      <c r="S247" s="19"/>
      <c r="T247" s="58">
        <f>Q247-R247</f>
        <v>0</v>
      </c>
      <c r="V247" s="60"/>
      <c r="W247" s="60"/>
      <c r="X247" s="39"/>
      <c r="Y247" s="60"/>
      <c r="Z247" s="60"/>
      <c r="AA247" s="39"/>
      <c r="AC247" s="19"/>
      <c r="AD247" s="19"/>
      <c r="AE247" s="19">
        <f>SUM(AC247:AD247)</f>
        <v>0</v>
      </c>
      <c r="AF247" s="19"/>
      <c r="AG247" s="19"/>
      <c r="AH247" s="19">
        <f>AE247-AF247</f>
        <v>0</v>
      </c>
      <c r="AJ247" s="19"/>
      <c r="AK247" s="19"/>
      <c r="AL247" s="19">
        <f>SUM(AJ247:AK247)</f>
        <v>0</v>
      </c>
      <c r="AM247" s="19"/>
      <c r="AN247" s="19"/>
      <c r="AO247" s="19">
        <f>AL247-AM247</f>
        <v>0</v>
      </c>
      <c r="AQ247" s="21">
        <f t="shared" si="509"/>
        <v>0</v>
      </c>
      <c r="AR247" s="21">
        <f t="shared" si="509"/>
        <v>0</v>
      </c>
      <c r="AS247" s="21">
        <f t="shared" si="509"/>
        <v>0</v>
      </c>
      <c r="AT247" s="21">
        <f t="shared" si="509"/>
        <v>0</v>
      </c>
      <c r="AU247" s="21">
        <f t="shared" si="509"/>
        <v>0</v>
      </c>
      <c r="AV247" s="21">
        <f t="shared" si="509"/>
        <v>0</v>
      </c>
      <c r="AW247" s="18"/>
      <c r="AX247" s="21">
        <f t="shared" si="425"/>
        <v>0</v>
      </c>
      <c r="AY247" s="21">
        <f t="shared" si="425"/>
        <v>0</v>
      </c>
      <c r="AZ247" s="21">
        <f t="shared" si="425"/>
        <v>0</v>
      </c>
      <c r="BA247" s="21">
        <f t="shared" si="424"/>
        <v>0</v>
      </c>
      <c r="BB247" s="21">
        <f t="shared" si="424"/>
        <v>0</v>
      </c>
      <c r="BC247" s="21">
        <f t="shared" si="424"/>
        <v>0</v>
      </c>
    </row>
    <row r="248" spans="1:55" x14ac:dyDescent="0.25">
      <c r="A248" s="41"/>
      <c r="B248" s="54"/>
      <c r="C248" s="48"/>
      <c r="D248" s="55">
        <v>37902</v>
      </c>
      <c r="E248" s="56" t="s">
        <v>220</v>
      </c>
      <c r="F248" s="19">
        <f t="shared" si="550"/>
        <v>499841.64</v>
      </c>
      <c r="G248" s="19">
        <v>0</v>
      </c>
      <c r="H248" s="19">
        <f>SUM(F248:G248)</f>
        <v>499841.64</v>
      </c>
      <c r="I248" s="19">
        <f t="shared" si="551"/>
        <v>226880</v>
      </c>
      <c r="J248" s="19">
        <f t="shared" si="551"/>
        <v>226880</v>
      </c>
      <c r="K248" s="57">
        <f>H248-I248</f>
        <v>272961.64</v>
      </c>
      <c r="M248" s="57">
        <f t="shared" si="444"/>
        <v>0</v>
      </c>
      <c r="O248" s="19">
        <v>450000</v>
      </c>
      <c r="P248" s="19"/>
      <c r="Q248" s="19">
        <f>O248+P248</f>
        <v>450000</v>
      </c>
      <c r="R248" s="59">
        <v>221748</v>
      </c>
      <c r="S248" s="59">
        <v>221748</v>
      </c>
      <c r="T248" s="58">
        <f>Q248-R248</f>
        <v>228252</v>
      </c>
      <c r="V248" s="60">
        <v>49841.64</v>
      </c>
      <c r="W248" s="60"/>
      <c r="X248" s="39">
        <f>V248+W248</f>
        <v>49841.64</v>
      </c>
      <c r="Y248" s="59">
        <v>5132</v>
      </c>
      <c r="Z248" s="59">
        <v>5132</v>
      </c>
      <c r="AA248" s="39">
        <f>X248-Y248</f>
        <v>44709.64</v>
      </c>
      <c r="AC248" s="19"/>
      <c r="AD248" s="19"/>
      <c r="AE248" s="19">
        <f>SUM(AC248:AD248)</f>
        <v>0</v>
      </c>
      <c r="AF248" s="19"/>
      <c r="AG248" s="19"/>
      <c r="AH248" s="19">
        <f>AE248-AF248</f>
        <v>0</v>
      </c>
      <c r="AJ248" s="19"/>
      <c r="AK248" s="19"/>
      <c r="AL248" s="19">
        <f>SUM(AJ248:AK248)</f>
        <v>0</v>
      </c>
      <c r="AM248" s="19"/>
      <c r="AN248" s="19"/>
      <c r="AO248" s="19">
        <f>AL248-AM248</f>
        <v>0</v>
      </c>
      <c r="AQ248" s="21">
        <f t="shared" si="509"/>
        <v>499841.64</v>
      </c>
      <c r="AR248" s="21">
        <f t="shared" si="509"/>
        <v>0</v>
      </c>
      <c r="AS248" s="21">
        <f t="shared" si="509"/>
        <v>499841.64</v>
      </c>
      <c r="AT248" s="21">
        <f t="shared" si="509"/>
        <v>226880</v>
      </c>
      <c r="AU248" s="21">
        <f t="shared" si="509"/>
        <v>226880</v>
      </c>
      <c r="AV248" s="21">
        <f t="shared" si="509"/>
        <v>272961.64</v>
      </c>
      <c r="AW248" s="18"/>
      <c r="AX248" s="21">
        <f t="shared" si="425"/>
        <v>0</v>
      </c>
      <c r="AY248" s="21">
        <f t="shared" si="425"/>
        <v>0</v>
      </c>
      <c r="AZ248" s="21">
        <f t="shared" si="425"/>
        <v>0</v>
      </c>
      <c r="BA248" s="21">
        <f t="shared" si="424"/>
        <v>0</v>
      </c>
      <c r="BB248" s="21">
        <f t="shared" si="424"/>
        <v>0</v>
      </c>
      <c r="BC248" s="21">
        <f t="shared" si="424"/>
        <v>0</v>
      </c>
    </row>
    <row r="249" spans="1:55" x14ac:dyDescent="0.25">
      <c r="A249" s="41"/>
      <c r="B249" s="54"/>
      <c r="C249" s="48"/>
      <c r="D249" s="55">
        <v>37903</v>
      </c>
      <c r="E249" s="56" t="s">
        <v>221</v>
      </c>
      <c r="F249" s="19">
        <f t="shared" si="550"/>
        <v>292900.08</v>
      </c>
      <c r="G249" s="19">
        <v>0</v>
      </c>
      <c r="H249" s="19">
        <f>SUM(F249:G249)</f>
        <v>292900.08</v>
      </c>
      <c r="I249" s="19">
        <f t="shared" si="551"/>
        <v>134113.4</v>
      </c>
      <c r="J249" s="19">
        <f t="shared" si="551"/>
        <v>134034.29999999999</v>
      </c>
      <c r="K249" s="57">
        <f>H249-I249</f>
        <v>158786.68000000002</v>
      </c>
      <c r="M249" s="57">
        <f t="shared" si="444"/>
        <v>79.100000000005821</v>
      </c>
      <c r="O249" s="19"/>
      <c r="P249" s="19"/>
      <c r="Q249" s="19">
        <f>O249+P249</f>
        <v>0</v>
      </c>
      <c r="R249" s="19"/>
      <c r="S249" s="19"/>
      <c r="T249" s="58">
        <f>Q249-R249</f>
        <v>0</v>
      </c>
      <c r="V249" s="60">
        <v>292900.08</v>
      </c>
      <c r="W249" s="60"/>
      <c r="X249" s="39">
        <f>V249+W249</f>
        <v>292900.08</v>
      </c>
      <c r="Y249" s="59">
        <v>134113.4</v>
      </c>
      <c r="Z249" s="59">
        <v>134034.29999999999</v>
      </c>
      <c r="AA249" s="39">
        <f>X249-Y249</f>
        <v>158786.68000000002</v>
      </c>
      <c r="AC249" s="19"/>
      <c r="AD249" s="19"/>
      <c r="AE249" s="19">
        <f>SUM(AC249:AD249)</f>
        <v>0</v>
      </c>
      <c r="AF249" s="19"/>
      <c r="AG249" s="19"/>
      <c r="AH249" s="19">
        <f>AE249-AF249</f>
        <v>0</v>
      </c>
      <c r="AJ249" s="19"/>
      <c r="AK249" s="19"/>
      <c r="AL249" s="19">
        <f>SUM(AJ249:AK249)</f>
        <v>0</v>
      </c>
      <c r="AM249" s="19"/>
      <c r="AN249" s="19"/>
      <c r="AO249" s="19">
        <f>AL249-AM249</f>
        <v>0</v>
      </c>
      <c r="AQ249" s="21">
        <f t="shared" si="509"/>
        <v>292900.08</v>
      </c>
      <c r="AR249" s="21">
        <f t="shared" si="509"/>
        <v>0</v>
      </c>
      <c r="AS249" s="21">
        <f t="shared" si="509"/>
        <v>292900.08</v>
      </c>
      <c r="AT249" s="21">
        <f t="shared" si="509"/>
        <v>134113.4</v>
      </c>
      <c r="AU249" s="21">
        <f t="shared" si="509"/>
        <v>134034.29999999999</v>
      </c>
      <c r="AV249" s="21">
        <f t="shared" si="509"/>
        <v>158786.68000000002</v>
      </c>
      <c r="AW249" s="18"/>
      <c r="AX249" s="21">
        <f t="shared" si="425"/>
        <v>0</v>
      </c>
      <c r="AY249" s="21">
        <f t="shared" si="425"/>
        <v>0</v>
      </c>
      <c r="AZ249" s="21">
        <f t="shared" si="425"/>
        <v>0</v>
      </c>
      <c r="BA249" s="21">
        <f t="shared" si="424"/>
        <v>0</v>
      </c>
      <c r="BB249" s="21">
        <f t="shared" si="424"/>
        <v>0</v>
      </c>
      <c r="BC249" s="21">
        <f t="shared" si="424"/>
        <v>0</v>
      </c>
    </row>
    <row r="250" spans="1:55" x14ac:dyDescent="0.25">
      <c r="A250" s="41"/>
      <c r="B250" s="42">
        <v>38000</v>
      </c>
      <c r="C250" s="43" t="s">
        <v>222</v>
      </c>
      <c r="D250" s="44"/>
      <c r="E250" s="45"/>
      <c r="F250" s="46">
        <f t="shared" ref="F250:K250" si="552">SUM(F251,F253)</f>
        <v>3904823.96</v>
      </c>
      <c r="G250" s="46">
        <f t="shared" si="552"/>
        <v>0</v>
      </c>
      <c r="H250" s="46">
        <f t="shared" si="552"/>
        <v>3904823.96</v>
      </c>
      <c r="I250" s="46">
        <f t="shared" si="552"/>
        <v>3427638.16</v>
      </c>
      <c r="J250" s="46">
        <f t="shared" si="552"/>
        <v>3423809.16</v>
      </c>
      <c r="K250" s="47">
        <f t="shared" si="552"/>
        <v>477185.79999999976</v>
      </c>
      <c r="M250" s="47">
        <f t="shared" si="444"/>
        <v>3829</v>
      </c>
      <c r="O250" s="46">
        <f t="shared" ref="O250:T250" si="553">SUM(O251,O253)</f>
        <v>3839024</v>
      </c>
      <c r="P250" s="46">
        <f t="shared" si="553"/>
        <v>0</v>
      </c>
      <c r="Q250" s="46">
        <f t="shared" si="553"/>
        <v>3839024</v>
      </c>
      <c r="R250" s="46">
        <f t="shared" si="553"/>
        <v>3419408.4000000004</v>
      </c>
      <c r="S250" s="46">
        <f t="shared" si="553"/>
        <v>3415579.4000000004</v>
      </c>
      <c r="T250" s="47">
        <f t="shared" si="553"/>
        <v>419615.5999999998</v>
      </c>
      <c r="V250" s="62">
        <f t="shared" ref="V250:AA250" si="554">SUM(V253)</f>
        <v>65799.959999999992</v>
      </c>
      <c r="W250" s="62">
        <f t="shared" si="554"/>
        <v>0</v>
      </c>
      <c r="X250" s="62">
        <f t="shared" si="554"/>
        <v>65799.959999999992</v>
      </c>
      <c r="Y250" s="62">
        <f t="shared" si="554"/>
        <v>8229.76</v>
      </c>
      <c r="Z250" s="62">
        <f t="shared" si="554"/>
        <v>8229.76</v>
      </c>
      <c r="AA250" s="62">
        <f t="shared" si="554"/>
        <v>57570.2</v>
      </c>
      <c r="AC250" s="46">
        <f t="shared" ref="AC250:AH250" si="555">SUM(AC251,AC253)</f>
        <v>0</v>
      </c>
      <c r="AD250" s="46">
        <f t="shared" si="555"/>
        <v>0</v>
      </c>
      <c r="AE250" s="46">
        <f t="shared" si="555"/>
        <v>0</v>
      </c>
      <c r="AF250" s="46">
        <f t="shared" si="555"/>
        <v>0</v>
      </c>
      <c r="AG250" s="46">
        <f t="shared" si="555"/>
        <v>0</v>
      </c>
      <c r="AH250" s="46">
        <f t="shared" si="555"/>
        <v>0</v>
      </c>
      <c r="AJ250" s="46">
        <f t="shared" ref="AJ250:AO250" si="556">SUM(AJ251,AJ253)</f>
        <v>0</v>
      </c>
      <c r="AK250" s="46">
        <f t="shared" si="556"/>
        <v>0</v>
      </c>
      <c r="AL250" s="46">
        <f t="shared" si="556"/>
        <v>0</v>
      </c>
      <c r="AM250" s="46">
        <f t="shared" si="556"/>
        <v>0</v>
      </c>
      <c r="AN250" s="46">
        <f t="shared" si="556"/>
        <v>0</v>
      </c>
      <c r="AO250" s="46">
        <f t="shared" si="556"/>
        <v>0</v>
      </c>
      <c r="AQ250" s="21">
        <f t="shared" si="509"/>
        <v>3904823.96</v>
      </c>
      <c r="AR250" s="21">
        <f t="shared" si="509"/>
        <v>0</v>
      </c>
      <c r="AS250" s="21">
        <f t="shared" si="509"/>
        <v>3904823.96</v>
      </c>
      <c r="AT250" s="21">
        <f t="shared" si="509"/>
        <v>3427638.16</v>
      </c>
      <c r="AU250" s="21">
        <f t="shared" si="509"/>
        <v>3423809.16</v>
      </c>
      <c r="AV250" s="21">
        <f t="shared" si="509"/>
        <v>477185.79999999981</v>
      </c>
      <c r="AW250" s="18"/>
      <c r="AX250" s="21">
        <f t="shared" si="425"/>
        <v>0</v>
      </c>
      <c r="AY250" s="21">
        <f t="shared" si="425"/>
        <v>0</v>
      </c>
      <c r="AZ250" s="21">
        <f t="shared" si="425"/>
        <v>0</v>
      </c>
      <c r="BA250" s="21">
        <f t="shared" si="425"/>
        <v>0</v>
      </c>
      <c r="BB250" s="21">
        <f t="shared" si="425"/>
        <v>0</v>
      </c>
      <c r="BC250" s="21">
        <f t="shared" si="425"/>
        <v>0</v>
      </c>
    </row>
    <row r="251" spans="1:55" x14ac:dyDescent="0.25">
      <c r="A251" s="41"/>
      <c r="B251" s="48"/>
      <c r="C251" s="49">
        <v>38200</v>
      </c>
      <c r="D251" s="50" t="s">
        <v>223</v>
      </c>
      <c r="E251" s="51"/>
      <c r="F251" s="52">
        <f t="shared" ref="F251:K251" si="557">SUM(F252)</f>
        <v>2500000</v>
      </c>
      <c r="G251" s="52">
        <f t="shared" si="557"/>
        <v>0</v>
      </c>
      <c r="H251" s="52">
        <f t="shared" si="557"/>
        <v>2500000</v>
      </c>
      <c r="I251" s="52">
        <f t="shared" si="557"/>
        <v>2460931.9300000002</v>
      </c>
      <c r="J251" s="52">
        <f t="shared" si="557"/>
        <v>2460931.9300000002</v>
      </c>
      <c r="K251" s="53">
        <f t="shared" si="557"/>
        <v>39068.069999999832</v>
      </c>
      <c r="M251" s="53">
        <f t="shared" si="444"/>
        <v>0</v>
      </c>
      <c r="O251" s="52">
        <f t="shared" ref="O251:T251" si="558">SUM(O252)</f>
        <v>2500000</v>
      </c>
      <c r="P251" s="52">
        <f t="shared" si="558"/>
        <v>0</v>
      </c>
      <c r="Q251" s="52">
        <f t="shared" si="558"/>
        <v>2500000</v>
      </c>
      <c r="R251" s="52">
        <f t="shared" si="558"/>
        <v>2460931.9300000002</v>
      </c>
      <c r="S251" s="52">
        <f t="shared" si="558"/>
        <v>2460931.9300000002</v>
      </c>
      <c r="T251" s="53">
        <f t="shared" si="558"/>
        <v>39068.069999999832</v>
      </c>
      <c r="V251" s="60"/>
      <c r="W251" s="60"/>
      <c r="X251" s="39"/>
      <c r="Y251" s="60"/>
      <c r="Z251" s="60"/>
      <c r="AA251" s="39"/>
      <c r="AC251" s="52">
        <f t="shared" ref="AC251:AH251" si="559">SUM(AC252)</f>
        <v>0</v>
      </c>
      <c r="AD251" s="52">
        <f t="shared" si="559"/>
        <v>0</v>
      </c>
      <c r="AE251" s="52">
        <f t="shared" si="559"/>
        <v>0</v>
      </c>
      <c r="AF251" s="52">
        <f t="shared" si="559"/>
        <v>0</v>
      </c>
      <c r="AG251" s="52">
        <f t="shared" si="559"/>
        <v>0</v>
      </c>
      <c r="AH251" s="52">
        <f t="shared" si="559"/>
        <v>0</v>
      </c>
      <c r="AJ251" s="52">
        <f t="shared" ref="AJ251:AO251" si="560">SUM(AJ252)</f>
        <v>0</v>
      </c>
      <c r="AK251" s="52">
        <f t="shared" si="560"/>
        <v>0</v>
      </c>
      <c r="AL251" s="52">
        <f t="shared" si="560"/>
        <v>0</v>
      </c>
      <c r="AM251" s="52">
        <f t="shared" si="560"/>
        <v>0</v>
      </c>
      <c r="AN251" s="52">
        <f t="shared" si="560"/>
        <v>0</v>
      </c>
      <c r="AO251" s="52">
        <f t="shared" si="560"/>
        <v>0</v>
      </c>
      <c r="AQ251" s="21">
        <f t="shared" si="509"/>
        <v>2500000</v>
      </c>
      <c r="AR251" s="21">
        <f t="shared" si="509"/>
        <v>0</v>
      </c>
      <c r="AS251" s="21">
        <f t="shared" si="509"/>
        <v>2500000</v>
      </c>
      <c r="AT251" s="21">
        <f t="shared" si="509"/>
        <v>2460931.9300000002</v>
      </c>
      <c r="AU251" s="21">
        <f t="shared" si="509"/>
        <v>2460931.9300000002</v>
      </c>
      <c r="AV251" s="21">
        <f t="shared" si="509"/>
        <v>39068.069999999832</v>
      </c>
      <c r="AW251" s="18"/>
      <c r="AX251" s="21">
        <f t="shared" ref="AX251:BC293" si="561">F251-AQ251</f>
        <v>0</v>
      </c>
      <c r="AY251" s="21">
        <f t="shared" si="561"/>
        <v>0</v>
      </c>
      <c r="AZ251" s="21">
        <f t="shared" si="561"/>
        <v>0</v>
      </c>
      <c r="BA251" s="21">
        <f t="shared" si="561"/>
        <v>0</v>
      </c>
      <c r="BB251" s="21">
        <f t="shared" si="561"/>
        <v>0</v>
      </c>
      <c r="BC251" s="21">
        <f t="shared" si="561"/>
        <v>0</v>
      </c>
    </row>
    <row r="252" spans="1:55" x14ac:dyDescent="0.25">
      <c r="A252" s="41"/>
      <c r="B252" s="54"/>
      <c r="C252" s="48"/>
      <c r="D252" s="55">
        <v>38201</v>
      </c>
      <c r="E252" s="56" t="s">
        <v>223</v>
      </c>
      <c r="F252" s="19">
        <f>O252+V252+AC252+AJ252</f>
        <v>2500000</v>
      </c>
      <c r="G252" s="19">
        <v>0</v>
      </c>
      <c r="H252" s="19">
        <f>SUM(F252:G252)</f>
        <v>2500000</v>
      </c>
      <c r="I252" s="19">
        <f>R252+Y252+AF252+AM252</f>
        <v>2460931.9300000002</v>
      </c>
      <c r="J252" s="19">
        <f>S252+Z252+AG252+AN252</f>
        <v>2460931.9300000002</v>
      </c>
      <c r="K252" s="57">
        <f>H252-I252</f>
        <v>39068.069999999832</v>
      </c>
      <c r="M252" s="57">
        <f t="shared" si="444"/>
        <v>0</v>
      </c>
      <c r="O252" s="19">
        <v>2500000</v>
      </c>
      <c r="P252" s="19"/>
      <c r="Q252" s="19">
        <f>O252+P252</f>
        <v>2500000</v>
      </c>
      <c r="R252" s="59">
        <v>2460931.9300000002</v>
      </c>
      <c r="S252" s="59">
        <v>2460931.9300000002</v>
      </c>
      <c r="T252" s="58">
        <f>Q252-R252</f>
        <v>39068.069999999832</v>
      </c>
      <c r="V252" s="60"/>
      <c r="W252" s="60"/>
      <c r="X252" s="39"/>
      <c r="Y252" s="60"/>
      <c r="Z252" s="60"/>
      <c r="AA252" s="39"/>
      <c r="AC252" s="19"/>
      <c r="AD252" s="19"/>
      <c r="AE252" s="19">
        <f>SUM(AC252:AD252)</f>
        <v>0</v>
      </c>
      <c r="AF252" s="19"/>
      <c r="AG252" s="19"/>
      <c r="AH252" s="19">
        <f>AE252-AF252</f>
        <v>0</v>
      </c>
      <c r="AJ252" s="19"/>
      <c r="AK252" s="19"/>
      <c r="AL252" s="19">
        <f>SUM(AJ252:AK252)</f>
        <v>0</v>
      </c>
      <c r="AM252" s="19"/>
      <c r="AN252" s="19"/>
      <c r="AO252" s="19">
        <f>AL252-AM252</f>
        <v>0</v>
      </c>
      <c r="AQ252" s="21">
        <f t="shared" si="509"/>
        <v>2500000</v>
      </c>
      <c r="AR252" s="21">
        <f t="shared" si="509"/>
        <v>0</v>
      </c>
      <c r="AS252" s="21">
        <f t="shared" si="509"/>
        <v>2500000</v>
      </c>
      <c r="AT252" s="21">
        <f t="shared" si="509"/>
        <v>2460931.9300000002</v>
      </c>
      <c r="AU252" s="21">
        <f t="shared" si="509"/>
        <v>2460931.9300000002</v>
      </c>
      <c r="AV252" s="21">
        <f t="shared" si="509"/>
        <v>39068.069999999832</v>
      </c>
      <c r="AW252" s="18"/>
      <c r="AX252" s="21">
        <f t="shared" si="561"/>
        <v>0</v>
      </c>
      <c r="AY252" s="21">
        <f t="shared" si="561"/>
        <v>0</v>
      </c>
      <c r="AZ252" s="21">
        <f t="shared" si="561"/>
        <v>0</v>
      </c>
      <c r="BA252" s="21">
        <f t="shared" si="561"/>
        <v>0</v>
      </c>
      <c r="BB252" s="21">
        <f t="shared" si="561"/>
        <v>0</v>
      </c>
      <c r="BC252" s="21">
        <f t="shared" si="561"/>
        <v>0</v>
      </c>
    </row>
    <row r="253" spans="1:55" x14ac:dyDescent="0.25">
      <c r="A253" s="41"/>
      <c r="B253" s="48"/>
      <c r="C253" s="49">
        <v>38500</v>
      </c>
      <c r="D253" s="50" t="s">
        <v>224</v>
      </c>
      <c r="E253" s="51"/>
      <c r="F253" s="52">
        <f t="shared" ref="F253:K253" si="562">SUM(F254:F255)</f>
        <v>1404823.96</v>
      </c>
      <c r="G253" s="52">
        <f t="shared" si="562"/>
        <v>0</v>
      </c>
      <c r="H253" s="52">
        <f t="shared" si="562"/>
        <v>1404823.96</v>
      </c>
      <c r="I253" s="52">
        <f t="shared" si="562"/>
        <v>966706.23</v>
      </c>
      <c r="J253" s="52">
        <f t="shared" si="562"/>
        <v>962877.23</v>
      </c>
      <c r="K253" s="53">
        <f t="shared" si="562"/>
        <v>438117.72999999992</v>
      </c>
      <c r="M253" s="53">
        <f t="shared" si="444"/>
        <v>3829</v>
      </c>
      <c r="O253" s="52">
        <f t="shared" ref="O253:T253" si="563">SUM(O254:O255)</f>
        <v>1339024</v>
      </c>
      <c r="P253" s="52">
        <f t="shared" si="563"/>
        <v>0</v>
      </c>
      <c r="Q253" s="52">
        <f t="shared" si="563"/>
        <v>1339024</v>
      </c>
      <c r="R253" s="52">
        <f t="shared" si="563"/>
        <v>958476.47</v>
      </c>
      <c r="S253" s="52">
        <f t="shared" si="563"/>
        <v>954647.47</v>
      </c>
      <c r="T253" s="52">
        <f t="shared" si="563"/>
        <v>380547.52999999997</v>
      </c>
      <c r="V253" s="61">
        <f t="shared" ref="V253:AA253" si="564">SUM(V254:V255)</f>
        <v>65799.959999999992</v>
      </c>
      <c r="W253" s="61">
        <f t="shared" si="564"/>
        <v>0</v>
      </c>
      <c r="X253" s="61">
        <f t="shared" si="564"/>
        <v>65799.959999999992</v>
      </c>
      <c r="Y253" s="61">
        <f t="shared" si="564"/>
        <v>8229.76</v>
      </c>
      <c r="Z253" s="61">
        <f t="shared" si="564"/>
        <v>8229.76</v>
      </c>
      <c r="AA253" s="61">
        <f t="shared" si="564"/>
        <v>57570.2</v>
      </c>
      <c r="AC253" s="52">
        <f t="shared" ref="AC253:AH253" si="565">SUM(AC254:AC255)</f>
        <v>0</v>
      </c>
      <c r="AD253" s="52">
        <f t="shared" si="565"/>
        <v>0</v>
      </c>
      <c r="AE253" s="52">
        <f t="shared" si="565"/>
        <v>0</v>
      </c>
      <c r="AF253" s="52">
        <f t="shared" si="565"/>
        <v>0</v>
      </c>
      <c r="AG253" s="52">
        <f t="shared" si="565"/>
        <v>0</v>
      </c>
      <c r="AH253" s="52">
        <f t="shared" si="565"/>
        <v>0</v>
      </c>
      <c r="AJ253" s="52">
        <f t="shared" ref="AJ253:AO253" si="566">SUM(AJ254:AJ255)</f>
        <v>0</v>
      </c>
      <c r="AK253" s="52">
        <f t="shared" si="566"/>
        <v>0</v>
      </c>
      <c r="AL253" s="52">
        <f t="shared" si="566"/>
        <v>0</v>
      </c>
      <c r="AM253" s="52">
        <f t="shared" si="566"/>
        <v>0</v>
      </c>
      <c r="AN253" s="52">
        <f t="shared" si="566"/>
        <v>0</v>
      </c>
      <c r="AO253" s="52">
        <f t="shared" si="566"/>
        <v>0</v>
      </c>
      <c r="AQ253" s="21">
        <f t="shared" si="509"/>
        <v>1404823.96</v>
      </c>
      <c r="AR253" s="21">
        <f t="shared" si="509"/>
        <v>0</v>
      </c>
      <c r="AS253" s="21">
        <f t="shared" si="509"/>
        <v>1404823.96</v>
      </c>
      <c r="AT253" s="21">
        <f t="shared" si="509"/>
        <v>966706.23</v>
      </c>
      <c r="AU253" s="21">
        <f t="shared" si="509"/>
        <v>962877.23</v>
      </c>
      <c r="AV253" s="21">
        <f t="shared" si="509"/>
        <v>438117.73</v>
      </c>
      <c r="AW253" s="18"/>
      <c r="AX253" s="21">
        <f t="shared" si="561"/>
        <v>0</v>
      </c>
      <c r="AY253" s="21">
        <f t="shared" si="561"/>
        <v>0</v>
      </c>
      <c r="AZ253" s="21">
        <f t="shared" si="561"/>
        <v>0</v>
      </c>
      <c r="BA253" s="21">
        <f t="shared" si="561"/>
        <v>0</v>
      </c>
      <c r="BB253" s="21">
        <f t="shared" si="561"/>
        <v>0</v>
      </c>
      <c r="BC253" s="21">
        <f t="shared" si="561"/>
        <v>0</v>
      </c>
    </row>
    <row r="254" spans="1:55" x14ac:dyDescent="0.25">
      <c r="A254" s="41"/>
      <c r="B254" s="54"/>
      <c r="C254" s="48"/>
      <c r="D254" s="55">
        <v>38501</v>
      </c>
      <c r="E254" s="56" t="s">
        <v>225</v>
      </c>
      <c r="F254" s="19">
        <f>O254+V254+AC254+AJ254</f>
        <v>950199.96</v>
      </c>
      <c r="G254" s="19">
        <v>0</v>
      </c>
      <c r="H254" s="19">
        <f>SUM(F254:G254)</f>
        <v>950199.96</v>
      </c>
      <c r="I254" s="19">
        <f>R254+Y254+AF254+AM254</f>
        <v>870811.77</v>
      </c>
      <c r="J254" s="19">
        <f>S254+Z254+AG254+AN254</f>
        <v>866982.77</v>
      </c>
      <c r="K254" s="57">
        <f>H254-I254</f>
        <v>79388.189999999944</v>
      </c>
      <c r="M254" s="57">
        <f t="shared" si="444"/>
        <v>3829</v>
      </c>
      <c r="O254" s="19">
        <v>900000</v>
      </c>
      <c r="P254" s="19"/>
      <c r="Q254" s="19">
        <f>O254+P254</f>
        <v>900000</v>
      </c>
      <c r="R254" s="59">
        <v>863230.01</v>
      </c>
      <c r="S254" s="59">
        <v>859401.01</v>
      </c>
      <c r="T254" s="58">
        <f>Q254-R254</f>
        <v>36769.989999999991</v>
      </c>
      <c r="V254" s="60">
        <v>50199.96</v>
      </c>
      <c r="W254" s="60"/>
      <c r="X254" s="39">
        <f>V254+W254</f>
        <v>50199.96</v>
      </c>
      <c r="Y254" s="59">
        <v>7581.76</v>
      </c>
      <c r="Z254" s="59">
        <v>7581.76</v>
      </c>
      <c r="AA254" s="39">
        <f>X254-Y254</f>
        <v>42618.2</v>
      </c>
      <c r="AC254" s="19"/>
      <c r="AD254" s="19"/>
      <c r="AE254" s="19">
        <f>SUM(AC254:AD254)</f>
        <v>0</v>
      </c>
      <c r="AF254" s="19"/>
      <c r="AG254" s="19"/>
      <c r="AH254" s="19">
        <f>AE254-AF254</f>
        <v>0</v>
      </c>
      <c r="AJ254" s="19"/>
      <c r="AK254" s="19"/>
      <c r="AL254" s="19">
        <f>SUM(AJ254:AK254)</f>
        <v>0</v>
      </c>
      <c r="AM254" s="19"/>
      <c r="AN254" s="19"/>
      <c r="AO254" s="19">
        <f>AL254-AM254</f>
        <v>0</v>
      </c>
      <c r="AQ254" s="21">
        <f t="shared" si="509"/>
        <v>950199.96</v>
      </c>
      <c r="AR254" s="21">
        <f t="shared" si="509"/>
        <v>0</v>
      </c>
      <c r="AS254" s="21">
        <f t="shared" si="509"/>
        <v>950199.96</v>
      </c>
      <c r="AT254" s="21">
        <f t="shared" si="509"/>
        <v>870811.77</v>
      </c>
      <c r="AU254" s="21">
        <f t="shared" si="509"/>
        <v>866982.77</v>
      </c>
      <c r="AV254" s="21">
        <f t="shared" si="509"/>
        <v>79388.189999999988</v>
      </c>
      <c r="AW254" s="18"/>
      <c r="AX254" s="21">
        <f t="shared" si="561"/>
        <v>0</v>
      </c>
      <c r="AY254" s="21">
        <f t="shared" si="561"/>
        <v>0</v>
      </c>
      <c r="AZ254" s="21">
        <f t="shared" si="561"/>
        <v>0</v>
      </c>
      <c r="BA254" s="21">
        <f t="shared" si="561"/>
        <v>0</v>
      </c>
      <c r="BB254" s="21">
        <f t="shared" si="561"/>
        <v>0</v>
      </c>
      <c r="BC254" s="21">
        <f t="shared" si="561"/>
        <v>0</v>
      </c>
    </row>
    <row r="255" spans="1:55" x14ac:dyDescent="0.25">
      <c r="A255" s="41"/>
      <c r="B255" s="54"/>
      <c r="C255" s="48"/>
      <c r="D255" s="55">
        <v>38503</v>
      </c>
      <c r="E255" s="56" t="s">
        <v>224</v>
      </c>
      <c r="F255" s="19">
        <f>O255+V255+AC255+AJ255</f>
        <v>454624</v>
      </c>
      <c r="G255" s="19">
        <v>0</v>
      </c>
      <c r="H255" s="19">
        <f>SUM(F255:G255)</f>
        <v>454624</v>
      </c>
      <c r="I255" s="19">
        <f>R255+Y255+AF255+AM255</f>
        <v>95894.46</v>
      </c>
      <c r="J255" s="19">
        <f>S255+Z255+AG255+AN255</f>
        <v>95894.46</v>
      </c>
      <c r="K255" s="57">
        <f>H255-I255</f>
        <v>358729.54</v>
      </c>
      <c r="M255" s="57">
        <f t="shared" si="444"/>
        <v>0</v>
      </c>
      <c r="O255" s="19">
        <v>439024</v>
      </c>
      <c r="P255" s="19"/>
      <c r="Q255" s="19">
        <f>O255+P255</f>
        <v>439024</v>
      </c>
      <c r="R255" s="59">
        <v>95246.46</v>
      </c>
      <c r="S255" s="59">
        <v>95246.46</v>
      </c>
      <c r="T255" s="58">
        <f>Q255-R255</f>
        <v>343777.54</v>
      </c>
      <c r="V255" s="60">
        <v>15600</v>
      </c>
      <c r="W255" s="60"/>
      <c r="X255" s="39">
        <f>V255+W255</f>
        <v>15600</v>
      </c>
      <c r="Y255" s="59">
        <v>648</v>
      </c>
      <c r="Z255" s="59">
        <v>648</v>
      </c>
      <c r="AA255" s="39">
        <f>X255-Y255</f>
        <v>14952</v>
      </c>
      <c r="AC255" s="19"/>
      <c r="AD255" s="19"/>
      <c r="AE255" s="19">
        <f>SUM(AC255:AD255)</f>
        <v>0</v>
      </c>
      <c r="AF255" s="19"/>
      <c r="AG255" s="19"/>
      <c r="AH255" s="19">
        <f>AE255-AF255</f>
        <v>0</v>
      </c>
      <c r="AJ255" s="19"/>
      <c r="AK255" s="19"/>
      <c r="AL255" s="19">
        <f>SUM(AJ255:AK255)</f>
        <v>0</v>
      </c>
      <c r="AM255" s="19"/>
      <c r="AN255" s="19"/>
      <c r="AO255" s="19">
        <f>AL255-AM255</f>
        <v>0</v>
      </c>
      <c r="AQ255" s="21">
        <f t="shared" si="509"/>
        <v>454624</v>
      </c>
      <c r="AR255" s="21">
        <f t="shared" si="509"/>
        <v>0</v>
      </c>
      <c r="AS255" s="21">
        <f t="shared" si="509"/>
        <v>454624</v>
      </c>
      <c r="AT255" s="21">
        <f t="shared" si="509"/>
        <v>95894.46</v>
      </c>
      <c r="AU255" s="21">
        <f t="shared" si="509"/>
        <v>95894.46</v>
      </c>
      <c r="AV255" s="21">
        <f t="shared" si="509"/>
        <v>358729.54</v>
      </c>
      <c r="AW255" s="18"/>
      <c r="AX255" s="21">
        <f t="shared" si="561"/>
        <v>0</v>
      </c>
      <c r="AY255" s="21">
        <f t="shared" si="561"/>
        <v>0</v>
      </c>
      <c r="AZ255" s="21">
        <f t="shared" si="561"/>
        <v>0</v>
      </c>
      <c r="BA255" s="21">
        <f t="shared" si="561"/>
        <v>0</v>
      </c>
      <c r="BB255" s="21">
        <f t="shared" si="561"/>
        <v>0</v>
      </c>
      <c r="BC255" s="21">
        <f t="shared" si="561"/>
        <v>0</v>
      </c>
    </row>
    <row r="256" spans="1:55" x14ac:dyDescent="0.25">
      <c r="A256" s="41"/>
      <c r="B256" s="42">
        <v>39000</v>
      </c>
      <c r="C256" s="43" t="s">
        <v>226</v>
      </c>
      <c r="D256" s="44"/>
      <c r="E256" s="45"/>
      <c r="F256" s="46">
        <f t="shared" ref="F256:K256" si="567">SUM(F257,F259)</f>
        <v>0</v>
      </c>
      <c r="G256" s="46">
        <f t="shared" si="567"/>
        <v>0</v>
      </c>
      <c r="H256" s="46">
        <f t="shared" si="567"/>
        <v>0</v>
      </c>
      <c r="I256" s="46">
        <f t="shared" si="567"/>
        <v>0</v>
      </c>
      <c r="J256" s="46">
        <f t="shared" si="567"/>
        <v>0</v>
      </c>
      <c r="K256" s="47">
        <f t="shared" si="567"/>
        <v>0</v>
      </c>
      <c r="M256" s="47">
        <f t="shared" si="444"/>
        <v>0</v>
      </c>
      <c r="O256" s="46">
        <f t="shared" ref="O256:T256" si="568">SUM(O257,O259)</f>
        <v>0</v>
      </c>
      <c r="P256" s="46">
        <f t="shared" si="568"/>
        <v>0</v>
      </c>
      <c r="Q256" s="46">
        <f t="shared" si="568"/>
        <v>0</v>
      </c>
      <c r="R256" s="46">
        <f t="shared" si="568"/>
        <v>0</v>
      </c>
      <c r="S256" s="46">
        <f t="shared" si="568"/>
        <v>0</v>
      </c>
      <c r="T256" s="47">
        <f t="shared" si="568"/>
        <v>0</v>
      </c>
      <c r="V256" s="62">
        <f t="shared" ref="V256:AA256" si="569">SUM(V257,V259)</f>
        <v>0</v>
      </c>
      <c r="W256" s="62">
        <f t="shared" si="569"/>
        <v>0</v>
      </c>
      <c r="X256" s="62">
        <f t="shared" si="569"/>
        <v>0</v>
      </c>
      <c r="Y256" s="62">
        <f t="shared" si="569"/>
        <v>0</v>
      </c>
      <c r="Z256" s="62">
        <f t="shared" si="569"/>
        <v>0</v>
      </c>
      <c r="AA256" s="62">
        <f t="shared" si="569"/>
        <v>0</v>
      </c>
      <c r="AC256" s="46">
        <f t="shared" ref="AC256:AH256" si="570">SUM(AC257,AC259)</f>
        <v>0</v>
      </c>
      <c r="AD256" s="46">
        <f t="shared" si="570"/>
        <v>0</v>
      </c>
      <c r="AE256" s="46">
        <f t="shared" si="570"/>
        <v>0</v>
      </c>
      <c r="AF256" s="46">
        <f t="shared" si="570"/>
        <v>0</v>
      </c>
      <c r="AG256" s="46">
        <f t="shared" si="570"/>
        <v>0</v>
      </c>
      <c r="AH256" s="46">
        <f t="shared" si="570"/>
        <v>0</v>
      </c>
      <c r="AJ256" s="46">
        <f t="shared" ref="AJ256:AO256" si="571">SUM(AJ257,AJ259)</f>
        <v>0</v>
      </c>
      <c r="AK256" s="46">
        <f t="shared" si="571"/>
        <v>0</v>
      </c>
      <c r="AL256" s="46">
        <f t="shared" si="571"/>
        <v>0</v>
      </c>
      <c r="AM256" s="46">
        <f t="shared" si="571"/>
        <v>0</v>
      </c>
      <c r="AN256" s="46">
        <f t="shared" si="571"/>
        <v>0</v>
      </c>
      <c r="AO256" s="46">
        <f t="shared" si="571"/>
        <v>0</v>
      </c>
      <c r="AQ256" s="21">
        <f t="shared" si="509"/>
        <v>0</v>
      </c>
      <c r="AR256" s="21">
        <f t="shared" si="509"/>
        <v>0</v>
      </c>
      <c r="AS256" s="21">
        <f t="shared" si="509"/>
        <v>0</v>
      </c>
      <c r="AT256" s="21">
        <f t="shared" si="509"/>
        <v>0</v>
      </c>
      <c r="AU256" s="21">
        <f t="shared" si="509"/>
        <v>0</v>
      </c>
      <c r="AV256" s="21">
        <f t="shared" si="509"/>
        <v>0</v>
      </c>
      <c r="AW256" s="18"/>
      <c r="AX256" s="21">
        <f t="shared" si="561"/>
        <v>0</v>
      </c>
      <c r="AY256" s="21">
        <f t="shared" si="561"/>
        <v>0</v>
      </c>
      <c r="AZ256" s="21">
        <f t="shared" si="561"/>
        <v>0</v>
      </c>
      <c r="BA256" s="21">
        <f t="shared" si="561"/>
        <v>0</v>
      </c>
      <c r="BB256" s="21">
        <f t="shared" si="561"/>
        <v>0</v>
      </c>
      <c r="BC256" s="21">
        <f t="shared" si="561"/>
        <v>0</v>
      </c>
    </row>
    <row r="257" spans="1:55" x14ac:dyDescent="0.25">
      <c r="A257" s="41"/>
      <c r="B257" s="48"/>
      <c r="C257" s="49">
        <v>39200</v>
      </c>
      <c r="D257" s="50" t="s">
        <v>227</v>
      </c>
      <c r="E257" s="51"/>
      <c r="F257" s="52">
        <f t="shared" ref="F257:K257" si="572">SUM(F258)</f>
        <v>0</v>
      </c>
      <c r="G257" s="52">
        <f t="shared" si="572"/>
        <v>0</v>
      </c>
      <c r="H257" s="52">
        <f t="shared" si="572"/>
        <v>0</v>
      </c>
      <c r="I257" s="52">
        <f t="shared" si="572"/>
        <v>0</v>
      </c>
      <c r="J257" s="52">
        <f t="shared" si="572"/>
        <v>0</v>
      </c>
      <c r="K257" s="53">
        <f t="shared" si="572"/>
        <v>0</v>
      </c>
      <c r="M257" s="53">
        <f t="shared" si="444"/>
        <v>0</v>
      </c>
      <c r="O257" s="52">
        <f t="shared" ref="O257:T257" si="573">SUM(O258)</f>
        <v>0</v>
      </c>
      <c r="P257" s="52">
        <f t="shared" si="573"/>
        <v>0</v>
      </c>
      <c r="Q257" s="52">
        <f t="shared" si="573"/>
        <v>0</v>
      </c>
      <c r="R257" s="52">
        <f t="shared" si="573"/>
        <v>0</v>
      </c>
      <c r="S257" s="52">
        <f t="shared" si="573"/>
        <v>0</v>
      </c>
      <c r="T257" s="53">
        <f t="shared" si="573"/>
        <v>0</v>
      </c>
      <c r="V257" s="61">
        <f t="shared" ref="V257:AA257" si="574">SUM(V258)</f>
        <v>0</v>
      </c>
      <c r="W257" s="61">
        <f t="shared" si="574"/>
        <v>0</v>
      </c>
      <c r="X257" s="61">
        <f t="shared" si="574"/>
        <v>0</v>
      </c>
      <c r="Y257" s="61">
        <f t="shared" si="574"/>
        <v>0</v>
      </c>
      <c r="Z257" s="61">
        <f t="shared" si="574"/>
        <v>0</v>
      </c>
      <c r="AA257" s="61">
        <f t="shared" si="574"/>
        <v>0</v>
      </c>
      <c r="AC257" s="52">
        <f t="shared" ref="AC257:AH257" si="575">SUM(AC258)</f>
        <v>0</v>
      </c>
      <c r="AD257" s="52">
        <f t="shared" si="575"/>
        <v>0</v>
      </c>
      <c r="AE257" s="52">
        <f t="shared" si="575"/>
        <v>0</v>
      </c>
      <c r="AF257" s="52">
        <f t="shared" si="575"/>
        <v>0</v>
      </c>
      <c r="AG257" s="52">
        <f t="shared" si="575"/>
        <v>0</v>
      </c>
      <c r="AH257" s="52">
        <f t="shared" si="575"/>
        <v>0</v>
      </c>
      <c r="AJ257" s="52">
        <f t="shared" ref="AJ257:AO257" si="576">SUM(AJ258)</f>
        <v>0</v>
      </c>
      <c r="AK257" s="52">
        <f t="shared" si="576"/>
        <v>0</v>
      </c>
      <c r="AL257" s="52">
        <f t="shared" si="576"/>
        <v>0</v>
      </c>
      <c r="AM257" s="52">
        <f t="shared" si="576"/>
        <v>0</v>
      </c>
      <c r="AN257" s="52">
        <f t="shared" si="576"/>
        <v>0</v>
      </c>
      <c r="AO257" s="52">
        <f t="shared" si="576"/>
        <v>0</v>
      </c>
      <c r="AQ257" s="21">
        <f t="shared" si="509"/>
        <v>0</v>
      </c>
      <c r="AR257" s="21">
        <f t="shared" si="509"/>
        <v>0</v>
      </c>
      <c r="AS257" s="21">
        <f t="shared" si="509"/>
        <v>0</v>
      </c>
      <c r="AT257" s="21">
        <f t="shared" si="509"/>
        <v>0</v>
      </c>
      <c r="AU257" s="21">
        <f t="shared" si="509"/>
        <v>0</v>
      </c>
      <c r="AV257" s="21">
        <f t="shared" si="509"/>
        <v>0</v>
      </c>
      <c r="AW257" s="18"/>
      <c r="AX257" s="21">
        <f t="shared" si="561"/>
        <v>0</v>
      </c>
      <c r="AY257" s="21">
        <f t="shared" si="561"/>
        <v>0</v>
      </c>
      <c r="AZ257" s="21">
        <f t="shared" si="561"/>
        <v>0</v>
      </c>
      <c r="BA257" s="21">
        <f t="shared" si="561"/>
        <v>0</v>
      </c>
      <c r="BB257" s="21">
        <f t="shared" si="561"/>
        <v>0</v>
      </c>
      <c r="BC257" s="21">
        <f t="shared" si="561"/>
        <v>0</v>
      </c>
    </row>
    <row r="258" spans="1:55" x14ac:dyDescent="0.25">
      <c r="A258" s="41"/>
      <c r="B258" s="54"/>
      <c r="C258" s="48"/>
      <c r="D258" s="55">
        <v>39201</v>
      </c>
      <c r="E258" s="56" t="s">
        <v>227</v>
      </c>
      <c r="F258" s="19">
        <f>O258+V258+AC258+AJ258</f>
        <v>0</v>
      </c>
      <c r="G258" s="19">
        <v>0</v>
      </c>
      <c r="H258" s="19">
        <f>SUM(F258:G258)</f>
        <v>0</v>
      </c>
      <c r="I258" s="19">
        <f>R258+Y258+AF258+AM258</f>
        <v>0</v>
      </c>
      <c r="J258" s="19">
        <f>S258+Z258+AG258+AN258</f>
        <v>0</v>
      </c>
      <c r="K258" s="57">
        <f>H258-I258</f>
        <v>0</v>
      </c>
      <c r="M258" s="57">
        <f t="shared" si="444"/>
        <v>0</v>
      </c>
      <c r="O258" s="19"/>
      <c r="P258" s="19"/>
      <c r="Q258" s="19">
        <f>O258+P258</f>
        <v>0</v>
      </c>
      <c r="R258" s="19"/>
      <c r="S258" s="19"/>
      <c r="T258" s="58">
        <f>Q258-R258</f>
        <v>0</v>
      </c>
      <c r="V258" s="60"/>
      <c r="W258" s="60"/>
      <c r="X258" s="39">
        <f>V258+W258</f>
        <v>0</v>
      </c>
      <c r="Y258" s="60"/>
      <c r="Z258" s="60"/>
      <c r="AA258" s="39">
        <f>X258-Y258</f>
        <v>0</v>
      </c>
      <c r="AC258" s="19"/>
      <c r="AD258" s="19"/>
      <c r="AE258" s="19">
        <f>SUM(AC258:AD258)</f>
        <v>0</v>
      </c>
      <c r="AF258" s="19"/>
      <c r="AG258" s="19"/>
      <c r="AH258" s="19">
        <f>AE258-AF258</f>
        <v>0</v>
      </c>
      <c r="AJ258" s="19"/>
      <c r="AK258" s="19"/>
      <c r="AL258" s="19">
        <f>SUM(AJ258:AK258)</f>
        <v>0</v>
      </c>
      <c r="AM258" s="19"/>
      <c r="AN258" s="19"/>
      <c r="AO258" s="19">
        <f>AL258-AM258</f>
        <v>0</v>
      </c>
      <c r="AQ258" s="21">
        <f t="shared" si="509"/>
        <v>0</v>
      </c>
      <c r="AR258" s="21">
        <f t="shared" si="509"/>
        <v>0</v>
      </c>
      <c r="AS258" s="21">
        <f t="shared" si="509"/>
        <v>0</v>
      </c>
      <c r="AT258" s="21">
        <f t="shared" si="509"/>
        <v>0</v>
      </c>
      <c r="AU258" s="21">
        <f t="shared" si="509"/>
        <v>0</v>
      </c>
      <c r="AV258" s="21">
        <f t="shared" si="509"/>
        <v>0</v>
      </c>
      <c r="AW258" s="18"/>
      <c r="AX258" s="21">
        <f t="shared" si="561"/>
        <v>0</v>
      </c>
      <c r="AY258" s="21">
        <f t="shared" si="561"/>
        <v>0</v>
      </c>
      <c r="AZ258" s="21">
        <f t="shared" si="561"/>
        <v>0</v>
      </c>
      <c r="BA258" s="21">
        <f t="shared" si="561"/>
        <v>0</v>
      </c>
      <c r="BB258" s="21">
        <f t="shared" si="561"/>
        <v>0</v>
      </c>
      <c r="BC258" s="21">
        <f t="shared" si="561"/>
        <v>0</v>
      </c>
    </row>
    <row r="259" spans="1:55" x14ac:dyDescent="0.25">
      <c r="A259" s="41"/>
      <c r="B259" s="48"/>
      <c r="C259" s="49">
        <v>39600</v>
      </c>
      <c r="D259" s="50" t="s">
        <v>228</v>
      </c>
      <c r="E259" s="51"/>
      <c r="F259" s="52">
        <f t="shared" ref="F259:K259" si="577">SUM(F260)</f>
        <v>0</v>
      </c>
      <c r="G259" s="52">
        <f t="shared" si="577"/>
        <v>0</v>
      </c>
      <c r="H259" s="52">
        <f t="shared" si="577"/>
        <v>0</v>
      </c>
      <c r="I259" s="52">
        <f t="shared" si="577"/>
        <v>0</v>
      </c>
      <c r="J259" s="52">
        <f t="shared" si="577"/>
        <v>0</v>
      </c>
      <c r="K259" s="53">
        <f t="shared" si="577"/>
        <v>0</v>
      </c>
      <c r="M259" s="53">
        <f t="shared" si="444"/>
        <v>0</v>
      </c>
      <c r="O259" s="52">
        <f t="shared" ref="O259:T259" si="578">SUM(O260)</f>
        <v>0</v>
      </c>
      <c r="P259" s="52">
        <f t="shared" si="578"/>
        <v>0</v>
      </c>
      <c r="Q259" s="52">
        <f t="shared" si="578"/>
        <v>0</v>
      </c>
      <c r="R259" s="52">
        <f t="shared" si="578"/>
        <v>0</v>
      </c>
      <c r="S259" s="52">
        <f t="shared" si="578"/>
        <v>0</v>
      </c>
      <c r="T259" s="53">
        <f t="shared" si="578"/>
        <v>0</v>
      </c>
      <c r="V259" s="61">
        <f t="shared" ref="V259:AA259" si="579">SUM(V260)</f>
        <v>0</v>
      </c>
      <c r="W259" s="61">
        <f t="shared" si="579"/>
        <v>0</v>
      </c>
      <c r="X259" s="61">
        <f t="shared" si="579"/>
        <v>0</v>
      </c>
      <c r="Y259" s="61">
        <f t="shared" si="579"/>
        <v>0</v>
      </c>
      <c r="Z259" s="61">
        <f t="shared" si="579"/>
        <v>0</v>
      </c>
      <c r="AA259" s="61">
        <f t="shared" si="579"/>
        <v>0</v>
      </c>
      <c r="AC259" s="52">
        <f t="shared" ref="AC259:AH259" si="580">SUM(AC260)</f>
        <v>0</v>
      </c>
      <c r="AD259" s="52">
        <f t="shared" si="580"/>
        <v>0</v>
      </c>
      <c r="AE259" s="52">
        <f t="shared" si="580"/>
        <v>0</v>
      </c>
      <c r="AF259" s="52">
        <f t="shared" si="580"/>
        <v>0</v>
      </c>
      <c r="AG259" s="52">
        <f t="shared" si="580"/>
        <v>0</v>
      </c>
      <c r="AH259" s="52">
        <f t="shared" si="580"/>
        <v>0</v>
      </c>
      <c r="AJ259" s="52">
        <f t="shared" ref="AJ259:AO259" si="581">SUM(AJ260)</f>
        <v>0</v>
      </c>
      <c r="AK259" s="52">
        <f t="shared" si="581"/>
        <v>0</v>
      </c>
      <c r="AL259" s="52">
        <f t="shared" si="581"/>
        <v>0</v>
      </c>
      <c r="AM259" s="52">
        <f t="shared" si="581"/>
        <v>0</v>
      </c>
      <c r="AN259" s="52">
        <f t="shared" si="581"/>
        <v>0</v>
      </c>
      <c r="AO259" s="52">
        <f t="shared" si="581"/>
        <v>0</v>
      </c>
      <c r="AQ259" s="21">
        <f t="shared" si="509"/>
        <v>0</v>
      </c>
      <c r="AR259" s="21">
        <f t="shared" si="509"/>
        <v>0</v>
      </c>
      <c r="AS259" s="21">
        <f t="shared" si="509"/>
        <v>0</v>
      </c>
      <c r="AT259" s="21">
        <f t="shared" si="509"/>
        <v>0</v>
      </c>
      <c r="AU259" s="21">
        <f t="shared" si="509"/>
        <v>0</v>
      </c>
      <c r="AV259" s="21">
        <f t="shared" si="509"/>
        <v>0</v>
      </c>
      <c r="AW259" s="18"/>
      <c r="AX259" s="21">
        <f t="shared" si="561"/>
        <v>0</v>
      </c>
      <c r="AY259" s="21">
        <f t="shared" si="561"/>
        <v>0</v>
      </c>
      <c r="AZ259" s="21">
        <f t="shared" si="561"/>
        <v>0</v>
      </c>
      <c r="BA259" s="21">
        <f t="shared" si="561"/>
        <v>0</v>
      </c>
      <c r="BB259" s="21">
        <f t="shared" si="561"/>
        <v>0</v>
      </c>
      <c r="BC259" s="21">
        <f t="shared" si="561"/>
        <v>0</v>
      </c>
    </row>
    <row r="260" spans="1:55" x14ac:dyDescent="0.25">
      <c r="A260" s="41"/>
      <c r="B260" s="54"/>
      <c r="C260" s="48"/>
      <c r="D260" s="55">
        <v>39601</v>
      </c>
      <c r="E260" s="56" t="s">
        <v>228</v>
      </c>
      <c r="F260" s="19">
        <f>O260+V260+AC260+AJ260</f>
        <v>0</v>
      </c>
      <c r="G260" s="19">
        <v>0</v>
      </c>
      <c r="H260" s="19">
        <f>SUM(F260:G260)</f>
        <v>0</v>
      </c>
      <c r="I260" s="19">
        <f>R260+Y260+AF260+AM260</f>
        <v>0</v>
      </c>
      <c r="J260" s="19">
        <f>S260+Z260+AG260+AN260</f>
        <v>0</v>
      </c>
      <c r="K260" s="57"/>
      <c r="M260" s="57">
        <f t="shared" si="444"/>
        <v>0</v>
      </c>
      <c r="O260" s="19"/>
      <c r="P260" s="19"/>
      <c r="Q260" s="19">
        <f>O260+P260</f>
        <v>0</v>
      </c>
      <c r="R260" s="19"/>
      <c r="S260" s="19"/>
      <c r="T260" s="58">
        <f>Q260-R260</f>
        <v>0</v>
      </c>
      <c r="V260" s="60"/>
      <c r="W260" s="60"/>
      <c r="X260" s="39">
        <f>V260+W260</f>
        <v>0</v>
      </c>
      <c r="Y260" s="60"/>
      <c r="Z260" s="60"/>
      <c r="AA260" s="39">
        <f>X260-Y260</f>
        <v>0</v>
      </c>
      <c r="AC260" s="19"/>
      <c r="AD260" s="19"/>
      <c r="AE260" s="19">
        <f>SUM(AC260:AD260)</f>
        <v>0</v>
      </c>
      <c r="AF260" s="19"/>
      <c r="AG260" s="19"/>
      <c r="AH260" s="19"/>
      <c r="AJ260" s="19"/>
      <c r="AK260" s="19"/>
      <c r="AL260" s="19">
        <f>SUM(AJ260:AK260)</f>
        <v>0</v>
      </c>
      <c r="AM260" s="19"/>
      <c r="AN260" s="19"/>
      <c r="AO260" s="19"/>
      <c r="AQ260" s="21">
        <f t="shared" si="509"/>
        <v>0</v>
      </c>
      <c r="AR260" s="21">
        <f t="shared" si="509"/>
        <v>0</v>
      </c>
      <c r="AS260" s="21">
        <f t="shared" si="509"/>
        <v>0</v>
      </c>
      <c r="AT260" s="21">
        <f t="shared" si="509"/>
        <v>0</v>
      </c>
      <c r="AU260" s="21">
        <f t="shared" si="509"/>
        <v>0</v>
      </c>
      <c r="AV260" s="21">
        <f t="shared" si="509"/>
        <v>0</v>
      </c>
      <c r="AW260" s="18"/>
      <c r="AX260" s="21">
        <f t="shared" si="561"/>
        <v>0</v>
      </c>
      <c r="AY260" s="21">
        <f t="shared" si="561"/>
        <v>0</v>
      </c>
      <c r="AZ260" s="21">
        <f t="shared" si="561"/>
        <v>0</v>
      </c>
      <c r="BA260" s="21">
        <f t="shared" si="561"/>
        <v>0</v>
      </c>
      <c r="BB260" s="21">
        <f t="shared" si="561"/>
        <v>0</v>
      </c>
      <c r="BC260" s="21">
        <f t="shared" si="561"/>
        <v>0</v>
      </c>
    </row>
    <row r="261" spans="1:55" x14ac:dyDescent="0.25">
      <c r="A261" s="41"/>
      <c r="B261" s="54"/>
      <c r="C261" s="48"/>
      <c r="D261" s="55"/>
      <c r="E261" s="56"/>
      <c r="F261" s="19"/>
      <c r="G261" s="19"/>
      <c r="H261" s="19"/>
      <c r="I261" s="19"/>
      <c r="J261" s="19"/>
      <c r="K261" s="57"/>
      <c r="M261" s="57">
        <f t="shared" ref="M261:M322" si="582">I261-J261</f>
        <v>0</v>
      </c>
      <c r="O261" s="71"/>
      <c r="P261" s="71"/>
      <c r="Q261" s="71"/>
      <c r="R261" s="71"/>
      <c r="S261" s="71"/>
      <c r="T261" s="58"/>
      <c r="V261" s="39"/>
      <c r="W261" s="39"/>
      <c r="X261" s="39"/>
      <c r="Y261" s="39"/>
      <c r="Z261" s="39"/>
      <c r="AA261" s="39"/>
      <c r="AC261" s="19"/>
      <c r="AD261" s="19"/>
      <c r="AE261" s="19"/>
      <c r="AF261" s="19"/>
      <c r="AG261" s="19"/>
      <c r="AH261" s="57"/>
      <c r="AJ261" s="19"/>
      <c r="AK261" s="19"/>
      <c r="AL261" s="19"/>
      <c r="AM261" s="19"/>
      <c r="AN261" s="19"/>
      <c r="AO261" s="57"/>
      <c r="AQ261" s="21">
        <f t="shared" si="509"/>
        <v>0</v>
      </c>
      <c r="AR261" s="21">
        <f t="shared" si="509"/>
        <v>0</v>
      </c>
      <c r="AS261" s="21">
        <f t="shared" si="509"/>
        <v>0</v>
      </c>
      <c r="AT261" s="21">
        <f t="shared" si="509"/>
        <v>0</v>
      </c>
      <c r="AU261" s="21">
        <f t="shared" si="509"/>
        <v>0</v>
      </c>
      <c r="AV261" s="21">
        <f t="shared" si="509"/>
        <v>0</v>
      </c>
      <c r="AW261" s="18"/>
      <c r="AX261" s="21">
        <f t="shared" si="561"/>
        <v>0</v>
      </c>
      <c r="AY261" s="21">
        <f t="shared" si="561"/>
        <v>0</v>
      </c>
      <c r="AZ261" s="21">
        <f t="shared" si="561"/>
        <v>0</v>
      </c>
      <c r="BA261" s="21">
        <f t="shared" si="561"/>
        <v>0</v>
      </c>
      <c r="BB261" s="21">
        <f t="shared" si="561"/>
        <v>0</v>
      </c>
      <c r="BC261" s="21">
        <f t="shared" si="561"/>
        <v>0</v>
      </c>
    </row>
    <row r="262" spans="1:55" x14ac:dyDescent="0.25">
      <c r="A262" s="35">
        <v>40000</v>
      </c>
      <c r="B262" s="36" t="s">
        <v>229</v>
      </c>
      <c r="C262" s="37"/>
      <c r="D262" s="37"/>
      <c r="E262" s="38"/>
      <c r="F262" s="19">
        <f t="shared" ref="F262:K262" si="583">SUM(F263,F266)</f>
        <v>64736907</v>
      </c>
      <c r="G262" s="19">
        <f t="shared" si="583"/>
        <v>29862708.27</v>
      </c>
      <c r="H262" s="19">
        <f t="shared" si="583"/>
        <v>94599615.269999996</v>
      </c>
      <c r="I262" s="19">
        <f t="shared" si="583"/>
        <v>64523977.829999998</v>
      </c>
      <c r="J262" s="19">
        <f t="shared" si="583"/>
        <v>33814040.340000004</v>
      </c>
      <c r="K262" s="57">
        <f t="shared" si="583"/>
        <v>30075637.439999998</v>
      </c>
      <c r="M262" s="57">
        <f t="shared" si="582"/>
        <v>30709937.489999995</v>
      </c>
      <c r="O262" s="71">
        <f t="shared" ref="O262:T262" si="584">SUM(O263,O266)</f>
        <v>64736907</v>
      </c>
      <c r="P262" s="71">
        <f t="shared" si="584"/>
        <v>29862708.27</v>
      </c>
      <c r="Q262" s="71">
        <f t="shared" si="584"/>
        <v>94599615.269999996</v>
      </c>
      <c r="R262" s="71">
        <f t="shared" si="584"/>
        <v>64523977.829999998</v>
      </c>
      <c r="S262" s="71">
        <f t="shared" si="584"/>
        <v>33814040.340000004</v>
      </c>
      <c r="T262" s="58">
        <f t="shared" si="584"/>
        <v>30075637.439999998</v>
      </c>
      <c r="V262" s="39">
        <f t="shared" ref="V262:AA262" si="585">SUM(V266)</f>
        <v>0</v>
      </c>
      <c r="W262" s="39">
        <f t="shared" si="585"/>
        <v>0</v>
      </c>
      <c r="X262" s="39">
        <f t="shared" si="585"/>
        <v>0</v>
      </c>
      <c r="Y262" s="39">
        <f t="shared" si="585"/>
        <v>0</v>
      </c>
      <c r="Z262" s="39">
        <f t="shared" si="585"/>
        <v>0</v>
      </c>
      <c r="AA262" s="39">
        <f t="shared" si="585"/>
        <v>0</v>
      </c>
      <c r="AC262" s="19">
        <f t="shared" ref="AC262:AH262" si="586">SUM(AC263,AC266)</f>
        <v>0</v>
      </c>
      <c r="AD262" s="19">
        <f t="shared" si="586"/>
        <v>0</v>
      </c>
      <c r="AE262" s="19">
        <f t="shared" si="586"/>
        <v>0</v>
      </c>
      <c r="AF262" s="19">
        <f t="shared" si="586"/>
        <v>0</v>
      </c>
      <c r="AG262" s="19">
        <f t="shared" si="586"/>
        <v>0</v>
      </c>
      <c r="AH262" s="19">
        <f t="shared" si="586"/>
        <v>0</v>
      </c>
      <c r="AJ262" s="19">
        <f t="shared" ref="AJ262:AO262" si="587">SUM(AJ263,AJ266)</f>
        <v>0</v>
      </c>
      <c r="AK262" s="19">
        <f t="shared" si="587"/>
        <v>0</v>
      </c>
      <c r="AL262" s="19">
        <f t="shared" si="587"/>
        <v>0</v>
      </c>
      <c r="AM262" s="19">
        <f t="shared" si="587"/>
        <v>0</v>
      </c>
      <c r="AN262" s="19">
        <f t="shared" si="587"/>
        <v>0</v>
      </c>
      <c r="AO262" s="19">
        <f t="shared" si="587"/>
        <v>0</v>
      </c>
      <c r="AQ262" s="21">
        <f t="shared" si="509"/>
        <v>64736907</v>
      </c>
      <c r="AR262" s="21">
        <f t="shared" si="509"/>
        <v>29862708.27</v>
      </c>
      <c r="AS262" s="21">
        <f t="shared" si="509"/>
        <v>94599615.269999996</v>
      </c>
      <c r="AT262" s="21">
        <f t="shared" si="509"/>
        <v>64523977.829999998</v>
      </c>
      <c r="AU262" s="21">
        <f t="shared" si="509"/>
        <v>33814040.340000004</v>
      </c>
      <c r="AV262" s="21">
        <f t="shared" si="509"/>
        <v>30075637.439999998</v>
      </c>
      <c r="AW262" s="18"/>
      <c r="AX262" s="21">
        <f t="shared" si="561"/>
        <v>0</v>
      </c>
      <c r="AY262" s="21">
        <f t="shared" si="561"/>
        <v>0</v>
      </c>
      <c r="AZ262" s="21">
        <f t="shared" si="561"/>
        <v>0</v>
      </c>
      <c r="BA262" s="21">
        <f t="shared" si="561"/>
        <v>0</v>
      </c>
      <c r="BB262" s="21">
        <f t="shared" si="561"/>
        <v>0</v>
      </c>
      <c r="BC262" s="21">
        <f t="shared" si="561"/>
        <v>0</v>
      </c>
    </row>
    <row r="263" spans="1:55" x14ac:dyDescent="0.25">
      <c r="A263" s="41"/>
      <c r="B263" s="42">
        <v>41000</v>
      </c>
      <c r="C263" s="43" t="s">
        <v>230</v>
      </c>
      <c r="D263" s="44"/>
      <c r="E263" s="45"/>
      <c r="F263" s="46">
        <f>SUM(F264)</f>
        <v>64651907</v>
      </c>
      <c r="G263" s="46">
        <f t="shared" ref="G263:K264" si="588">SUM(G264)</f>
        <v>29862708.27</v>
      </c>
      <c r="H263" s="46">
        <f t="shared" si="588"/>
        <v>94514615.269999996</v>
      </c>
      <c r="I263" s="46">
        <f t="shared" si="588"/>
        <v>64473977.829999998</v>
      </c>
      <c r="J263" s="46">
        <f t="shared" si="588"/>
        <v>33764040.340000004</v>
      </c>
      <c r="K263" s="47">
        <f t="shared" si="588"/>
        <v>30040637.439999998</v>
      </c>
      <c r="M263" s="47">
        <f t="shared" si="582"/>
        <v>30709937.489999995</v>
      </c>
      <c r="O263" s="46">
        <f>SUM(O264)</f>
        <v>64651907</v>
      </c>
      <c r="P263" s="46">
        <f>SUM(P264)</f>
        <v>29862708.27</v>
      </c>
      <c r="Q263" s="46">
        <f t="shared" ref="Q263:T264" si="589">SUM(Q264)</f>
        <v>94514615.269999996</v>
      </c>
      <c r="R263" s="46">
        <f t="shared" si="589"/>
        <v>64473977.829999998</v>
      </c>
      <c r="S263" s="46">
        <f t="shared" si="589"/>
        <v>33764040.340000004</v>
      </c>
      <c r="T263" s="47">
        <f t="shared" si="589"/>
        <v>30040637.439999998</v>
      </c>
      <c r="V263" s="39"/>
      <c r="W263" s="39"/>
      <c r="X263" s="39"/>
      <c r="Y263" s="39"/>
      <c r="Z263" s="39"/>
      <c r="AA263" s="39"/>
      <c r="AC263" s="46">
        <f t="shared" ref="AC263:AH264" si="590">SUM(AC264)</f>
        <v>0</v>
      </c>
      <c r="AD263" s="46">
        <f t="shared" si="590"/>
        <v>0</v>
      </c>
      <c r="AE263" s="46">
        <f t="shared" si="590"/>
        <v>0</v>
      </c>
      <c r="AF263" s="46">
        <f t="shared" si="590"/>
        <v>0</v>
      </c>
      <c r="AG263" s="46">
        <f t="shared" si="590"/>
        <v>0</v>
      </c>
      <c r="AH263" s="46">
        <f t="shared" si="590"/>
        <v>0</v>
      </c>
      <c r="AJ263" s="46">
        <f t="shared" ref="AJ263:AO264" si="591">SUM(AJ264)</f>
        <v>0</v>
      </c>
      <c r="AK263" s="46">
        <f t="shared" si="591"/>
        <v>0</v>
      </c>
      <c r="AL263" s="46">
        <f t="shared" si="591"/>
        <v>0</v>
      </c>
      <c r="AM263" s="46">
        <f t="shared" si="591"/>
        <v>0</v>
      </c>
      <c r="AN263" s="46">
        <f t="shared" si="591"/>
        <v>0</v>
      </c>
      <c r="AO263" s="46">
        <f t="shared" si="591"/>
        <v>0</v>
      </c>
      <c r="AQ263" s="21">
        <f t="shared" si="509"/>
        <v>64651907</v>
      </c>
      <c r="AR263" s="21">
        <f t="shared" si="509"/>
        <v>29862708.27</v>
      </c>
      <c r="AS263" s="21">
        <f t="shared" si="509"/>
        <v>94514615.269999996</v>
      </c>
      <c r="AT263" s="21">
        <f t="shared" si="509"/>
        <v>64473977.829999998</v>
      </c>
      <c r="AU263" s="21">
        <f t="shared" si="509"/>
        <v>33764040.340000004</v>
      </c>
      <c r="AV263" s="21">
        <f t="shared" si="509"/>
        <v>30040637.439999998</v>
      </c>
      <c r="AW263" s="18"/>
      <c r="AX263" s="21">
        <f t="shared" si="561"/>
        <v>0</v>
      </c>
      <c r="AY263" s="21">
        <f t="shared" si="561"/>
        <v>0</v>
      </c>
      <c r="AZ263" s="21">
        <f t="shared" si="561"/>
        <v>0</v>
      </c>
      <c r="BA263" s="21">
        <f t="shared" si="561"/>
        <v>0</v>
      </c>
      <c r="BB263" s="21">
        <f t="shared" si="561"/>
        <v>0</v>
      </c>
      <c r="BC263" s="21">
        <f t="shared" si="561"/>
        <v>0</v>
      </c>
    </row>
    <row r="264" spans="1:55" x14ac:dyDescent="0.25">
      <c r="A264" s="41"/>
      <c r="B264" s="48"/>
      <c r="C264" s="49">
        <v>41500</v>
      </c>
      <c r="D264" s="50" t="s">
        <v>231</v>
      </c>
      <c r="E264" s="51"/>
      <c r="F264" s="52">
        <f>SUM(F265)</f>
        <v>64651907</v>
      </c>
      <c r="G264" s="52">
        <f t="shared" si="588"/>
        <v>29862708.27</v>
      </c>
      <c r="H264" s="52">
        <f t="shared" si="588"/>
        <v>94514615.269999996</v>
      </c>
      <c r="I264" s="52">
        <f t="shared" si="588"/>
        <v>64473977.829999998</v>
      </c>
      <c r="J264" s="52">
        <f t="shared" si="588"/>
        <v>33764040.340000004</v>
      </c>
      <c r="K264" s="53">
        <f t="shared" si="588"/>
        <v>30040637.439999998</v>
      </c>
      <c r="M264" s="53">
        <f t="shared" si="582"/>
        <v>30709937.489999995</v>
      </c>
      <c r="O264" s="52">
        <f>SUM(O265)</f>
        <v>64651907</v>
      </c>
      <c r="P264" s="52">
        <f>SUM(P265)</f>
        <v>29862708.27</v>
      </c>
      <c r="Q264" s="52">
        <f t="shared" si="589"/>
        <v>94514615.269999996</v>
      </c>
      <c r="R264" s="52">
        <f t="shared" si="589"/>
        <v>64473977.829999998</v>
      </c>
      <c r="S264" s="52">
        <f t="shared" si="589"/>
        <v>33764040.340000004</v>
      </c>
      <c r="T264" s="53">
        <f t="shared" si="589"/>
        <v>30040637.439999998</v>
      </c>
      <c r="V264" s="39"/>
      <c r="W264" s="39"/>
      <c r="X264" s="39"/>
      <c r="Y264" s="39"/>
      <c r="Z264" s="39"/>
      <c r="AA264" s="39"/>
      <c r="AC264" s="52">
        <f t="shared" si="590"/>
        <v>0</v>
      </c>
      <c r="AD264" s="52">
        <f t="shared" si="590"/>
        <v>0</v>
      </c>
      <c r="AE264" s="52">
        <f t="shared" si="590"/>
        <v>0</v>
      </c>
      <c r="AF264" s="52">
        <f t="shared" si="590"/>
        <v>0</v>
      </c>
      <c r="AG264" s="52">
        <f t="shared" si="590"/>
        <v>0</v>
      </c>
      <c r="AH264" s="52">
        <f t="shared" si="590"/>
        <v>0</v>
      </c>
      <c r="AJ264" s="52">
        <f t="shared" si="591"/>
        <v>0</v>
      </c>
      <c r="AK264" s="52">
        <f t="shared" si="591"/>
        <v>0</v>
      </c>
      <c r="AL264" s="52">
        <f t="shared" si="591"/>
        <v>0</v>
      </c>
      <c r="AM264" s="52">
        <f t="shared" si="591"/>
        <v>0</v>
      </c>
      <c r="AN264" s="52">
        <f t="shared" si="591"/>
        <v>0</v>
      </c>
      <c r="AO264" s="52">
        <f t="shared" si="591"/>
        <v>0</v>
      </c>
      <c r="AQ264" s="21">
        <f t="shared" si="509"/>
        <v>64651907</v>
      </c>
      <c r="AR264" s="21">
        <f t="shared" si="509"/>
        <v>29862708.27</v>
      </c>
      <c r="AS264" s="21">
        <f t="shared" si="509"/>
        <v>94514615.269999996</v>
      </c>
      <c r="AT264" s="21">
        <f t="shared" si="509"/>
        <v>64473977.829999998</v>
      </c>
      <c r="AU264" s="21">
        <f t="shared" si="509"/>
        <v>33764040.340000004</v>
      </c>
      <c r="AV264" s="21">
        <f t="shared" si="509"/>
        <v>30040637.439999998</v>
      </c>
      <c r="AW264" s="18"/>
      <c r="AX264" s="21">
        <f t="shared" si="561"/>
        <v>0</v>
      </c>
      <c r="AY264" s="21">
        <f t="shared" si="561"/>
        <v>0</v>
      </c>
      <c r="AZ264" s="21">
        <f t="shared" si="561"/>
        <v>0</v>
      </c>
      <c r="BA264" s="21">
        <f t="shared" si="561"/>
        <v>0</v>
      </c>
      <c r="BB264" s="21">
        <f t="shared" si="561"/>
        <v>0</v>
      </c>
      <c r="BC264" s="21">
        <f t="shared" si="561"/>
        <v>0</v>
      </c>
    </row>
    <row r="265" spans="1:55" ht="30" x14ac:dyDescent="0.25">
      <c r="A265" s="41"/>
      <c r="B265" s="54"/>
      <c r="C265" s="48"/>
      <c r="D265" s="55">
        <v>41501</v>
      </c>
      <c r="E265" s="56" t="s">
        <v>232</v>
      </c>
      <c r="F265" s="19">
        <f>O265+V265+AC265+AJ265</f>
        <v>64651907</v>
      </c>
      <c r="G265" s="19">
        <v>29862708.27</v>
      </c>
      <c r="H265" s="19">
        <f>SUM(F265:G265)</f>
        <v>94514615.269999996</v>
      </c>
      <c r="I265" s="19">
        <f>R265+Y265+AF265+AM265</f>
        <v>64473977.829999998</v>
      </c>
      <c r="J265" s="19">
        <f>S265+Z265+AG265+AN265</f>
        <v>33764040.340000004</v>
      </c>
      <c r="K265" s="57">
        <f>H265-I265</f>
        <v>30040637.439999998</v>
      </c>
      <c r="M265" s="57">
        <f t="shared" si="582"/>
        <v>30709937.489999995</v>
      </c>
      <c r="O265" s="19">
        <v>64651907</v>
      </c>
      <c r="P265" s="19">
        <v>29862708.27</v>
      </c>
      <c r="Q265" s="19">
        <f>O265+P265</f>
        <v>94514615.269999996</v>
      </c>
      <c r="R265" s="59">
        <v>64473977.829999998</v>
      </c>
      <c r="S265" s="59">
        <v>33764040.340000004</v>
      </c>
      <c r="T265" s="58">
        <f>Q265-R265</f>
        <v>30040637.439999998</v>
      </c>
      <c r="V265" s="39"/>
      <c r="W265" s="39"/>
      <c r="X265" s="39"/>
      <c r="Y265" s="39"/>
      <c r="Z265" s="39"/>
      <c r="AA265" s="39"/>
      <c r="AC265" s="19"/>
      <c r="AD265" s="19"/>
      <c r="AE265" s="19">
        <f>SUM(AC265:AD265)</f>
        <v>0</v>
      </c>
      <c r="AF265" s="19"/>
      <c r="AG265" s="19"/>
      <c r="AH265" s="19">
        <f>AE265-AF265</f>
        <v>0</v>
      </c>
      <c r="AJ265" s="19"/>
      <c r="AK265" s="19"/>
      <c r="AL265" s="19">
        <f>SUM(AJ265:AK265)</f>
        <v>0</v>
      </c>
      <c r="AM265" s="19"/>
      <c r="AN265" s="19"/>
      <c r="AO265" s="19">
        <f>AL265-AM265</f>
        <v>0</v>
      </c>
      <c r="AQ265" s="21">
        <f t="shared" si="509"/>
        <v>64651907</v>
      </c>
      <c r="AR265" s="21">
        <f t="shared" si="509"/>
        <v>29862708.27</v>
      </c>
      <c r="AS265" s="21">
        <f t="shared" si="509"/>
        <v>94514615.269999996</v>
      </c>
      <c r="AT265" s="21">
        <f t="shared" si="509"/>
        <v>64473977.829999998</v>
      </c>
      <c r="AU265" s="21">
        <f t="shared" si="509"/>
        <v>33764040.340000004</v>
      </c>
      <c r="AV265" s="21">
        <f t="shared" si="509"/>
        <v>30040637.439999998</v>
      </c>
      <c r="AW265" s="18"/>
      <c r="AX265" s="21">
        <f t="shared" si="561"/>
        <v>0</v>
      </c>
      <c r="AY265" s="21">
        <f t="shared" si="561"/>
        <v>0</v>
      </c>
      <c r="AZ265" s="21">
        <f t="shared" si="561"/>
        <v>0</v>
      </c>
      <c r="BA265" s="21">
        <f t="shared" si="561"/>
        <v>0</v>
      </c>
      <c r="BB265" s="21">
        <f t="shared" si="561"/>
        <v>0</v>
      </c>
      <c r="BC265" s="21">
        <f t="shared" si="561"/>
        <v>0</v>
      </c>
    </row>
    <row r="266" spans="1:55" x14ac:dyDescent="0.25">
      <c r="A266" s="41"/>
      <c r="B266" s="42">
        <v>44000</v>
      </c>
      <c r="C266" s="43" t="s">
        <v>233</v>
      </c>
      <c r="D266" s="44"/>
      <c r="E266" s="45"/>
      <c r="F266" s="46">
        <f>SUM(F267)</f>
        <v>85000</v>
      </c>
      <c r="G266" s="46">
        <f t="shared" ref="G266:K267" si="592">SUM(G267)</f>
        <v>0</v>
      </c>
      <c r="H266" s="46">
        <f t="shared" si="592"/>
        <v>85000</v>
      </c>
      <c r="I266" s="46">
        <f t="shared" si="592"/>
        <v>50000</v>
      </c>
      <c r="J266" s="46">
        <f t="shared" si="592"/>
        <v>50000</v>
      </c>
      <c r="K266" s="47">
        <f t="shared" si="592"/>
        <v>35000</v>
      </c>
      <c r="M266" s="47">
        <f t="shared" si="582"/>
        <v>0</v>
      </c>
      <c r="O266" s="46">
        <f t="shared" ref="O266:T267" si="593">SUM(O267)</f>
        <v>85000</v>
      </c>
      <c r="P266" s="46">
        <f t="shared" si="593"/>
        <v>0</v>
      </c>
      <c r="Q266" s="46">
        <f t="shared" si="593"/>
        <v>85000</v>
      </c>
      <c r="R266" s="46">
        <f t="shared" si="593"/>
        <v>50000</v>
      </c>
      <c r="S266" s="46">
        <f t="shared" si="593"/>
        <v>50000</v>
      </c>
      <c r="T266" s="47">
        <f t="shared" si="593"/>
        <v>35000</v>
      </c>
      <c r="V266" s="62">
        <f t="shared" ref="V266:AA267" si="594">SUM(V267)</f>
        <v>0</v>
      </c>
      <c r="W266" s="62">
        <f t="shared" si="594"/>
        <v>0</v>
      </c>
      <c r="X266" s="62">
        <f t="shared" si="594"/>
        <v>0</v>
      </c>
      <c r="Y266" s="62">
        <f t="shared" si="594"/>
        <v>0</v>
      </c>
      <c r="Z266" s="62">
        <f t="shared" si="594"/>
        <v>0</v>
      </c>
      <c r="AA266" s="62">
        <f t="shared" si="594"/>
        <v>0</v>
      </c>
      <c r="AC266" s="46">
        <f t="shared" ref="AC266:AH267" si="595">SUM(AC267)</f>
        <v>0</v>
      </c>
      <c r="AD266" s="46">
        <f t="shared" si="595"/>
        <v>0</v>
      </c>
      <c r="AE266" s="46">
        <f t="shared" si="595"/>
        <v>0</v>
      </c>
      <c r="AF266" s="46">
        <f t="shared" si="595"/>
        <v>0</v>
      </c>
      <c r="AG266" s="46">
        <f t="shared" si="595"/>
        <v>0</v>
      </c>
      <c r="AH266" s="46">
        <f t="shared" si="595"/>
        <v>0</v>
      </c>
      <c r="AJ266" s="46">
        <f t="shared" ref="AJ266:AO267" si="596">SUM(AJ267)</f>
        <v>0</v>
      </c>
      <c r="AK266" s="46">
        <f t="shared" si="596"/>
        <v>0</v>
      </c>
      <c r="AL266" s="46">
        <f t="shared" si="596"/>
        <v>0</v>
      </c>
      <c r="AM266" s="46">
        <f t="shared" si="596"/>
        <v>0</v>
      </c>
      <c r="AN266" s="46">
        <f t="shared" si="596"/>
        <v>0</v>
      </c>
      <c r="AO266" s="46">
        <f t="shared" si="596"/>
        <v>0</v>
      </c>
      <c r="AQ266" s="21">
        <f t="shared" si="509"/>
        <v>85000</v>
      </c>
      <c r="AR266" s="21">
        <f t="shared" si="509"/>
        <v>0</v>
      </c>
      <c r="AS266" s="21">
        <f t="shared" si="509"/>
        <v>85000</v>
      </c>
      <c r="AT266" s="21">
        <f t="shared" si="509"/>
        <v>50000</v>
      </c>
      <c r="AU266" s="21">
        <f t="shared" si="509"/>
        <v>50000</v>
      </c>
      <c r="AV266" s="21">
        <f t="shared" si="509"/>
        <v>35000</v>
      </c>
      <c r="AW266" s="18"/>
      <c r="AX266" s="21">
        <f t="shared" si="561"/>
        <v>0</v>
      </c>
      <c r="AY266" s="21">
        <f t="shared" si="561"/>
        <v>0</v>
      </c>
      <c r="AZ266" s="21">
        <f t="shared" si="561"/>
        <v>0</v>
      </c>
      <c r="BA266" s="21">
        <f t="shared" si="561"/>
        <v>0</v>
      </c>
      <c r="BB266" s="21">
        <f t="shared" si="561"/>
        <v>0</v>
      </c>
      <c r="BC266" s="21">
        <f t="shared" si="561"/>
        <v>0</v>
      </c>
    </row>
    <row r="267" spans="1:55" x14ac:dyDescent="0.25">
      <c r="A267" s="41"/>
      <c r="B267" s="48"/>
      <c r="C267" s="49">
        <v>44500</v>
      </c>
      <c r="D267" s="50" t="s">
        <v>234</v>
      </c>
      <c r="E267" s="51"/>
      <c r="F267" s="52">
        <f>SUM(F268)</f>
        <v>85000</v>
      </c>
      <c r="G267" s="52">
        <f t="shared" si="592"/>
        <v>0</v>
      </c>
      <c r="H267" s="52">
        <f t="shared" si="592"/>
        <v>85000</v>
      </c>
      <c r="I267" s="52">
        <f t="shared" si="592"/>
        <v>50000</v>
      </c>
      <c r="J267" s="52">
        <f t="shared" si="592"/>
        <v>50000</v>
      </c>
      <c r="K267" s="53">
        <f t="shared" si="592"/>
        <v>35000</v>
      </c>
      <c r="M267" s="53">
        <f t="shared" si="582"/>
        <v>0</v>
      </c>
      <c r="O267" s="52">
        <f t="shared" si="593"/>
        <v>85000</v>
      </c>
      <c r="P267" s="52">
        <f t="shared" si="593"/>
        <v>0</v>
      </c>
      <c r="Q267" s="52">
        <f t="shared" si="593"/>
        <v>85000</v>
      </c>
      <c r="R267" s="52">
        <f t="shared" si="593"/>
        <v>50000</v>
      </c>
      <c r="S267" s="52">
        <f t="shared" si="593"/>
        <v>50000</v>
      </c>
      <c r="T267" s="53">
        <f t="shared" si="593"/>
        <v>35000</v>
      </c>
      <c r="V267" s="61">
        <f t="shared" si="594"/>
        <v>0</v>
      </c>
      <c r="W267" s="61">
        <f t="shared" si="594"/>
        <v>0</v>
      </c>
      <c r="X267" s="61">
        <f t="shared" si="594"/>
        <v>0</v>
      </c>
      <c r="Y267" s="61">
        <f t="shared" si="594"/>
        <v>0</v>
      </c>
      <c r="Z267" s="61">
        <f t="shared" si="594"/>
        <v>0</v>
      </c>
      <c r="AA267" s="61">
        <f t="shared" si="594"/>
        <v>0</v>
      </c>
      <c r="AC267" s="52">
        <f t="shared" si="595"/>
        <v>0</v>
      </c>
      <c r="AD267" s="52">
        <f t="shared" si="595"/>
        <v>0</v>
      </c>
      <c r="AE267" s="52">
        <f t="shared" si="595"/>
        <v>0</v>
      </c>
      <c r="AF267" s="52">
        <f t="shared" si="595"/>
        <v>0</v>
      </c>
      <c r="AG267" s="52">
        <f t="shared" si="595"/>
        <v>0</v>
      </c>
      <c r="AH267" s="52">
        <f t="shared" si="595"/>
        <v>0</v>
      </c>
      <c r="AJ267" s="52">
        <f t="shared" si="596"/>
        <v>0</v>
      </c>
      <c r="AK267" s="52">
        <f t="shared" si="596"/>
        <v>0</v>
      </c>
      <c r="AL267" s="52">
        <f t="shared" si="596"/>
        <v>0</v>
      </c>
      <c r="AM267" s="52">
        <f t="shared" si="596"/>
        <v>0</v>
      </c>
      <c r="AN267" s="52">
        <f t="shared" si="596"/>
        <v>0</v>
      </c>
      <c r="AO267" s="52">
        <f t="shared" si="596"/>
        <v>0</v>
      </c>
      <c r="AQ267" s="21">
        <f t="shared" si="509"/>
        <v>85000</v>
      </c>
      <c r="AR267" s="21">
        <f t="shared" si="509"/>
        <v>0</v>
      </c>
      <c r="AS267" s="21">
        <f t="shared" si="509"/>
        <v>85000</v>
      </c>
      <c r="AT267" s="21">
        <f t="shared" si="509"/>
        <v>50000</v>
      </c>
      <c r="AU267" s="21">
        <f t="shared" si="509"/>
        <v>50000</v>
      </c>
      <c r="AV267" s="21">
        <f t="shared" si="509"/>
        <v>35000</v>
      </c>
      <c r="AW267" s="18"/>
      <c r="AX267" s="21">
        <f t="shared" si="561"/>
        <v>0</v>
      </c>
      <c r="AY267" s="21">
        <f t="shared" si="561"/>
        <v>0</v>
      </c>
      <c r="AZ267" s="21">
        <f t="shared" si="561"/>
        <v>0</v>
      </c>
      <c r="BA267" s="21">
        <f t="shared" si="561"/>
        <v>0</v>
      </c>
      <c r="BB267" s="21">
        <f t="shared" si="561"/>
        <v>0</v>
      </c>
      <c r="BC267" s="21">
        <f t="shared" si="561"/>
        <v>0</v>
      </c>
    </row>
    <row r="268" spans="1:55" x14ac:dyDescent="0.25">
      <c r="A268" s="41"/>
      <c r="B268" s="54"/>
      <c r="C268" s="48"/>
      <c r="D268" s="55">
        <v>44502</v>
      </c>
      <c r="E268" s="56" t="s">
        <v>235</v>
      </c>
      <c r="F268" s="19">
        <f>O268+V268+AC268+AJ268</f>
        <v>85000</v>
      </c>
      <c r="G268" s="19">
        <v>0</v>
      </c>
      <c r="H268" s="19">
        <f>SUM(F268:G268)</f>
        <v>85000</v>
      </c>
      <c r="I268" s="19">
        <f>R268+Y268+AF268+AM268</f>
        <v>50000</v>
      </c>
      <c r="J268" s="19">
        <f>S268+Z268+AG268+AN268</f>
        <v>50000</v>
      </c>
      <c r="K268" s="57">
        <f>H268-I268</f>
        <v>35000</v>
      </c>
      <c r="M268" s="57">
        <f t="shared" si="582"/>
        <v>0</v>
      </c>
      <c r="O268" s="19">
        <v>85000</v>
      </c>
      <c r="P268" s="19"/>
      <c r="Q268" s="19">
        <f>O268+P268</f>
        <v>85000</v>
      </c>
      <c r="R268" s="59">
        <v>50000</v>
      </c>
      <c r="S268" s="59">
        <v>50000</v>
      </c>
      <c r="T268" s="58">
        <f>Q268-R268</f>
        <v>35000</v>
      </c>
      <c r="V268" s="60"/>
      <c r="W268" s="60"/>
      <c r="X268" s="39">
        <f>V268+W268</f>
        <v>0</v>
      </c>
      <c r="Y268" s="60"/>
      <c r="Z268" s="60"/>
      <c r="AA268" s="39">
        <f>X268-Y268</f>
        <v>0</v>
      </c>
      <c r="AC268" s="19"/>
      <c r="AD268" s="19"/>
      <c r="AE268" s="19">
        <f>SUM(AC268:AD268)</f>
        <v>0</v>
      </c>
      <c r="AF268" s="19"/>
      <c r="AG268" s="19"/>
      <c r="AH268" s="19">
        <f>AE268-AF268</f>
        <v>0</v>
      </c>
      <c r="AJ268" s="19"/>
      <c r="AK268" s="19"/>
      <c r="AL268" s="19">
        <f>SUM(AJ268:AK268)</f>
        <v>0</v>
      </c>
      <c r="AM268" s="19"/>
      <c r="AN268" s="19"/>
      <c r="AO268" s="19">
        <f>AL268-AM268</f>
        <v>0</v>
      </c>
      <c r="AQ268" s="21">
        <f t="shared" si="509"/>
        <v>85000</v>
      </c>
      <c r="AR268" s="21">
        <f t="shared" si="509"/>
        <v>0</v>
      </c>
      <c r="AS268" s="21">
        <f t="shared" si="509"/>
        <v>85000</v>
      </c>
      <c r="AT268" s="21">
        <f t="shared" ref="AT268:AV323" si="597">R268+Y268+AF268+AM268</f>
        <v>50000</v>
      </c>
      <c r="AU268" s="21">
        <f t="shared" si="597"/>
        <v>50000</v>
      </c>
      <c r="AV268" s="21">
        <f t="shared" si="597"/>
        <v>35000</v>
      </c>
      <c r="AW268" s="18"/>
      <c r="AX268" s="21">
        <f t="shared" si="561"/>
        <v>0</v>
      </c>
      <c r="AY268" s="21">
        <f t="shared" si="561"/>
        <v>0</v>
      </c>
      <c r="AZ268" s="21">
        <f t="shared" si="561"/>
        <v>0</v>
      </c>
      <c r="BA268" s="21">
        <f t="shared" si="561"/>
        <v>0</v>
      </c>
      <c r="BB268" s="21">
        <f t="shared" si="561"/>
        <v>0</v>
      </c>
      <c r="BC268" s="21">
        <f t="shared" si="561"/>
        <v>0</v>
      </c>
    </row>
    <row r="269" spans="1:55" x14ac:dyDescent="0.25">
      <c r="A269" s="41"/>
      <c r="B269" s="54"/>
      <c r="C269" s="48"/>
      <c r="D269" s="55"/>
      <c r="E269" s="56"/>
      <c r="F269" s="19"/>
      <c r="G269" s="19"/>
      <c r="H269" s="19"/>
      <c r="I269" s="19"/>
      <c r="J269" s="19"/>
      <c r="K269" s="57"/>
      <c r="M269" s="57">
        <f t="shared" si="582"/>
        <v>0</v>
      </c>
      <c r="O269" s="19"/>
      <c r="P269" s="19"/>
      <c r="Q269" s="19"/>
      <c r="R269" s="19"/>
      <c r="S269" s="19"/>
      <c r="T269" s="58"/>
      <c r="V269" s="60"/>
      <c r="W269" s="60"/>
      <c r="X269" s="39"/>
      <c r="Y269" s="60"/>
      <c r="Z269" s="60"/>
      <c r="AA269" s="39"/>
      <c r="AC269" s="19"/>
      <c r="AD269" s="19"/>
      <c r="AE269" s="19"/>
      <c r="AF269" s="19"/>
      <c r="AG269" s="19"/>
      <c r="AH269" s="57"/>
      <c r="AJ269" s="19"/>
      <c r="AK269" s="19"/>
      <c r="AL269" s="19"/>
      <c r="AM269" s="19"/>
      <c r="AN269" s="19"/>
      <c r="AO269" s="57"/>
      <c r="AQ269" s="21">
        <f t="shared" ref="AQ269:AS323" si="598">O269+V269+AC269+AJ269</f>
        <v>0</v>
      </c>
      <c r="AR269" s="21">
        <f t="shared" si="598"/>
        <v>0</v>
      </c>
      <c r="AS269" s="21">
        <f t="shared" si="598"/>
        <v>0</v>
      </c>
      <c r="AT269" s="21">
        <f t="shared" si="597"/>
        <v>0</v>
      </c>
      <c r="AU269" s="21">
        <f t="shared" si="597"/>
        <v>0</v>
      </c>
      <c r="AV269" s="21">
        <f t="shared" si="597"/>
        <v>0</v>
      </c>
      <c r="AW269" s="18"/>
      <c r="AX269" s="21">
        <f t="shared" si="561"/>
        <v>0</v>
      </c>
      <c r="AY269" s="21">
        <f t="shared" si="561"/>
        <v>0</v>
      </c>
      <c r="AZ269" s="21">
        <f t="shared" si="561"/>
        <v>0</v>
      </c>
      <c r="BA269" s="21">
        <f t="shared" si="561"/>
        <v>0</v>
      </c>
      <c r="BB269" s="21">
        <f t="shared" si="561"/>
        <v>0</v>
      </c>
      <c r="BC269" s="21">
        <f t="shared" si="561"/>
        <v>0</v>
      </c>
    </row>
    <row r="270" spans="1:55" x14ac:dyDescent="0.25">
      <c r="A270" s="35">
        <v>50000</v>
      </c>
      <c r="B270" s="36" t="s">
        <v>236</v>
      </c>
      <c r="C270" s="37"/>
      <c r="D270" s="37"/>
      <c r="E270" s="38"/>
      <c r="F270" s="19">
        <f t="shared" ref="F270:K270" si="599">SUM(F271,F282,F289,F293,F296,F299,F310)</f>
        <v>32573145.850000001</v>
      </c>
      <c r="G270" s="19">
        <f t="shared" si="599"/>
        <v>3756513.5</v>
      </c>
      <c r="H270" s="19">
        <f t="shared" si="599"/>
        <v>36329659.349999994</v>
      </c>
      <c r="I270" s="19">
        <f t="shared" si="599"/>
        <v>10905784.529999999</v>
      </c>
      <c r="J270" s="19">
        <f t="shared" si="599"/>
        <v>9065082.2399999984</v>
      </c>
      <c r="K270" s="57">
        <f t="shared" si="599"/>
        <v>25423874.82</v>
      </c>
      <c r="M270" s="19">
        <f t="shared" si="582"/>
        <v>1840702.290000001</v>
      </c>
      <c r="O270" s="71">
        <f t="shared" ref="O270:T270" si="600">SUM(O271,O282,O289,O293,O296,O299,O310)</f>
        <v>24446693</v>
      </c>
      <c r="P270" s="71">
        <f t="shared" si="600"/>
        <v>0</v>
      </c>
      <c r="Q270" s="71">
        <f t="shared" si="600"/>
        <v>24446693</v>
      </c>
      <c r="R270" s="71">
        <f t="shared" si="600"/>
        <v>4181698.7699999996</v>
      </c>
      <c r="S270" s="71">
        <f t="shared" si="600"/>
        <v>3891588.6899999995</v>
      </c>
      <c r="T270" s="71">
        <f t="shared" si="600"/>
        <v>20264994.23</v>
      </c>
      <c r="V270" s="39">
        <f t="shared" ref="V270:AA270" si="601">SUM(V271,V282,V289,V293,V299)</f>
        <v>8126452.8500000015</v>
      </c>
      <c r="W270" s="39">
        <f t="shared" si="601"/>
        <v>0</v>
      </c>
      <c r="X270" s="39">
        <f t="shared" si="601"/>
        <v>8126452.8500000015</v>
      </c>
      <c r="Y270" s="39">
        <f t="shared" si="601"/>
        <v>6724085.7599999998</v>
      </c>
      <c r="Z270" s="39">
        <f t="shared" si="601"/>
        <v>5173493.5499999989</v>
      </c>
      <c r="AA270" s="39">
        <f t="shared" si="601"/>
        <v>1402367.0900000008</v>
      </c>
      <c r="AC270" s="19">
        <f t="shared" ref="AC270:AH270" si="602">SUM(AC271,AC282,AC289,AC293,AC296,AC299,AC310)</f>
        <v>0</v>
      </c>
      <c r="AD270" s="19">
        <f t="shared" si="602"/>
        <v>0</v>
      </c>
      <c r="AE270" s="19">
        <f t="shared" si="602"/>
        <v>0</v>
      </c>
      <c r="AF270" s="19">
        <f t="shared" si="602"/>
        <v>0</v>
      </c>
      <c r="AG270" s="19">
        <f t="shared" si="602"/>
        <v>0</v>
      </c>
      <c r="AH270" s="19">
        <f t="shared" si="602"/>
        <v>0</v>
      </c>
      <c r="AJ270" s="19">
        <f t="shared" ref="AJ270:AO270" si="603">SUM(AJ271,AJ282,AJ289,AJ293,AJ296,AJ299,AJ310)</f>
        <v>0</v>
      </c>
      <c r="AK270" s="19">
        <f t="shared" si="603"/>
        <v>3756513.5</v>
      </c>
      <c r="AL270" s="19">
        <f t="shared" si="603"/>
        <v>3756513.5</v>
      </c>
      <c r="AM270" s="19">
        <f t="shared" si="603"/>
        <v>0</v>
      </c>
      <c r="AN270" s="19">
        <f t="shared" si="603"/>
        <v>0</v>
      </c>
      <c r="AO270" s="19">
        <f t="shared" si="603"/>
        <v>3756513.5</v>
      </c>
      <c r="AQ270" s="21">
        <f t="shared" si="598"/>
        <v>32573145.850000001</v>
      </c>
      <c r="AR270" s="21">
        <f t="shared" si="598"/>
        <v>3756513.5</v>
      </c>
      <c r="AS270" s="21">
        <f t="shared" si="598"/>
        <v>36329659.350000001</v>
      </c>
      <c r="AT270" s="21">
        <f t="shared" si="597"/>
        <v>10905784.529999999</v>
      </c>
      <c r="AU270" s="21">
        <f t="shared" si="597"/>
        <v>9065082.2399999984</v>
      </c>
      <c r="AV270" s="21">
        <f t="shared" si="597"/>
        <v>25423874.82</v>
      </c>
      <c r="AW270" s="18"/>
      <c r="AX270" s="21">
        <f t="shared" si="561"/>
        <v>0</v>
      </c>
      <c r="AY270" s="21">
        <f t="shared" si="561"/>
        <v>0</v>
      </c>
      <c r="AZ270" s="21">
        <f t="shared" si="561"/>
        <v>0</v>
      </c>
      <c r="BA270" s="21">
        <f t="shared" si="561"/>
        <v>0</v>
      </c>
      <c r="BB270" s="21">
        <f t="shared" si="561"/>
        <v>0</v>
      </c>
      <c r="BC270" s="21">
        <f t="shared" si="561"/>
        <v>0</v>
      </c>
    </row>
    <row r="271" spans="1:55" x14ac:dyDescent="0.25">
      <c r="A271" s="41"/>
      <c r="B271" s="42">
        <v>51000</v>
      </c>
      <c r="C271" s="43" t="s">
        <v>237</v>
      </c>
      <c r="D271" s="44"/>
      <c r="E271" s="45"/>
      <c r="F271" s="46">
        <f t="shared" ref="F271:K271" si="604">SUM(F272,F274,F276,F280)</f>
        <v>11557067.67</v>
      </c>
      <c r="G271" s="46">
        <f t="shared" si="604"/>
        <v>2104123.12</v>
      </c>
      <c r="H271" s="46">
        <f t="shared" si="604"/>
        <v>13661190.789999999</v>
      </c>
      <c r="I271" s="46">
        <f t="shared" si="604"/>
        <v>6637675.8399999989</v>
      </c>
      <c r="J271" s="46">
        <f t="shared" si="604"/>
        <v>6584301.5499999989</v>
      </c>
      <c r="K271" s="47">
        <f t="shared" si="604"/>
        <v>7023514.9500000011</v>
      </c>
      <c r="M271" s="47">
        <f t="shared" si="582"/>
        <v>53374.290000000037</v>
      </c>
      <c r="O271" s="46">
        <f t="shared" ref="O271:T271" si="605">SUM(O272,O274,O276,O280)</f>
        <v>5669523</v>
      </c>
      <c r="P271" s="46">
        <f t="shared" si="605"/>
        <v>0</v>
      </c>
      <c r="Q271" s="46">
        <f t="shared" si="605"/>
        <v>5669523</v>
      </c>
      <c r="R271" s="46">
        <f t="shared" si="605"/>
        <v>1823495.8199999998</v>
      </c>
      <c r="S271" s="46">
        <f t="shared" si="605"/>
        <v>1820713.7399999998</v>
      </c>
      <c r="T271" s="47">
        <f t="shared" si="605"/>
        <v>3846027.18</v>
      </c>
      <c r="V271" s="62">
        <f t="shared" ref="V271:AA271" si="606">SUM(V272,V276,V280)</f>
        <v>5887544.6700000009</v>
      </c>
      <c r="W271" s="62">
        <f>SUM(W272,W276,W280)</f>
        <v>0</v>
      </c>
      <c r="X271" s="62">
        <f t="shared" si="606"/>
        <v>5887544.6700000009</v>
      </c>
      <c r="Y271" s="62">
        <f t="shared" si="606"/>
        <v>4814180.0199999996</v>
      </c>
      <c r="Z271" s="62">
        <f t="shared" si="606"/>
        <v>4763587.8099999996</v>
      </c>
      <c r="AA271" s="62">
        <f t="shared" si="606"/>
        <v>1073364.6500000008</v>
      </c>
      <c r="AC271" s="46">
        <f t="shared" ref="AC271:AH271" si="607">SUM(AC272,AC274,AC276,AC280)</f>
        <v>0</v>
      </c>
      <c r="AD271" s="46">
        <f t="shared" si="607"/>
        <v>0</v>
      </c>
      <c r="AE271" s="46">
        <f t="shared" si="607"/>
        <v>0</v>
      </c>
      <c r="AF271" s="46">
        <f t="shared" si="607"/>
        <v>0</v>
      </c>
      <c r="AG271" s="46">
        <f t="shared" si="607"/>
        <v>0</v>
      </c>
      <c r="AH271" s="46">
        <f t="shared" si="607"/>
        <v>0</v>
      </c>
      <c r="AJ271" s="46">
        <f t="shared" ref="AJ271:AO271" si="608">SUM(AJ272,AJ274,AJ276,AJ280)</f>
        <v>0</v>
      </c>
      <c r="AK271" s="46">
        <f t="shared" si="608"/>
        <v>2104123.12</v>
      </c>
      <c r="AL271" s="46">
        <f t="shared" si="608"/>
        <v>2104123.12</v>
      </c>
      <c r="AM271" s="46">
        <f t="shared" si="608"/>
        <v>0</v>
      </c>
      <c r="AN271" s="46">
        <f t="shared" si="608"/>
        <v>0</v>
      </c>
      <c r="AO271" s="46">
        <f t="shared" si="608"/>
        <v>2104123.12</v>
      </c>
      <c r="AQ271" s="21">
        <f t="shared" si="598"/>
        <v>11557067.670000002</v>
      </c>
      <c r="AR271" s="21">
        <f t="shared" si="598"/>
        <v>2104123.12</v>
      </c>
      <c r="AS271" s="21">
        <f t="shared" si="598"/>
        <v>13661190.790000003</v>
      </c>
      <c r="AT271" s="21">
        <f t="shared" si="597"/>
        <v>6637675.8399999999</v>
      </c>
      <c r="AU271" s="21">
        <f t="shared" si="597"/>
        <v>6584301.5499999989</v>
      </c>
      <c r="AV271" s="21">
        <f t="shared" si="597"/>
        <v>7023514.9500000011</v>
      </c>
      <c r="AW271" s="18"/>
      <c r="AX271" s="21">
        <f t="shared" si="561"/>
        <v>0</v>
      </c>
      <c r="AY271" s="21">
        <f t="shared" si="561"/>
        <v>0</v>
      </c>
      <c r="AZ271" s="21">
        <f t="shared" si="561"/>
        <v>0</v>
      </c>
      <c r="BA271" s="21">
        <f t="shared" si="561"/>
        <v>0</v>
      </c>
      <c r="BB271" s="21">
        <f t="shared" si="561"/>
        <v>0</v>
      </c>
      <c r="BC271" s="21">
        <f t="shared" si="561"/>
        <v>0</v>
      </c>
    </row>
    <row r="272" spans="1:55" x14ac:dyDescent="0.25">
      <c r="A272" s="41"/>
      <c r="B272" s="48"/>
      <c r="C272" s="49">
        <v>51100</v>
      </c>
      <c r="D272" s="50" t="s">
        <v>238</v>
      </c>
      <c r="E272" s="51"/>
      <c r="F272" s="52">
        <f t="shared" ref="F272:K272" si="609">SUM(F273)</f>
        <v>4013182.66</v>
      </c>
      <c r="G272" s="52">
        <f t="shared" si="609"/>
        <v>645370.55000000005</v>
      </c>
      <c r="H272" s="52">
        <f t="shared" si="609"/>
        <v>4658553.21</v>
      </c>
      <c r="I272" s="52">
        <f t="shared" si="609"/>
        <v>1332509.69</v>
      </c>
      <c r="J272" s="52">
        <f t="shared" si="609"/>
        <v>1332509.69</v>
      </c>
      <c r="K272" s="53">
        <f t="shared" si="609"/>
        <v>3326043.52</v>
      </c>
      <c r="M272" s="53">
        <f t="shared" si="582"/>
        <v>0</v>
      </c>
      <c r="O272" s="52">
        <f t="shared" ref="O272:T272" si="610">SUM(O273)</f>
        <v>3916863</v>
      </c>
      <c r="P272" s="52">
        <f t="shared" si="610"/>
        <v>0</v>
      </c>
      <c r="Q272" s="52">
        <f t="shared" si="610"/>
        <v>3916863</v>
      </c>
      <c r="R272" s="52">
        <f t="shared" si="610"/>
        <v>1328621.69</v>
      </c>
      <c r="S272" s="52">
        <f t="shared" si="610"/>
        <v>1328621.69</v>
      </c>
      <c r="T272" s="53">
        <f t="shared" si="610"/>
        <v>2588241.31</v>
      </c>
      <c r="V272" s="61">
        <f t="shared" ref="V272:AA272" si="611">SUM(V273)</f>
        <v>96319.66</v>
      </c>
      <c r="W272" s="61">
        <f t="shared" si="611"/>
        <v>0</v>
      </c>
      <c r="X272" s="61">
        <f t="shared" si="611"/>
        <v>96319.66</v>
      </c>
      <c r="Y272" s="61">
        <f t="shared" si="611"/>
        <v>3888</v>
      </c>
      <c r="Z272" s="61">
        <f t="shared" si="611"/>
        <v>3888</v>
      </c>
      <c r="AA272" s="61">
        <f t="shared" si="611"/>
        <v>92431.66</v>
      </c>
      <c r="AC272" s="52">
        <f t="shared" ref="AC272:AH272" si="612">SUM(AC273)</f>
        <v>0</v>
      </c>
      <c r="AD272" s="52">
        <f t="shared" si="612"/>
        <v>0</v>
      </c>
      <c r="AE272" s="52">
        <f t="shared" si="612"/>
        <v>0</v>
      </c>
      <c r="AF272" s="52">
        <f t="shared" si="612"/>
        <v>0</v>
      </c>
      <c r="AG272" s="52">
        <f t="shared" si="612"/>
        <v>0</v>
      </c>
      <c r="AH272" s="52">
        <f t="shared" si="612"/>
        <v>0</v>
      </c>
      <c r="AJ272" s="52">
        <f t="shared" ref="AJ272:AO272" si="613">SUM(AJ273)</f>
        <v>0</v>
      </c>
      <c r="AK272" s="52">
        <f t="shared" si="613"/>
        <v>645370.55000000005</v>
      </c>
      <c r="AL272" s="52">
        <f t="shared" si="613"/>
        <v>645370.55000000005</v>
      </c>
      <c r="AM272" s="52">
        <f t="shared" si="613"/>
        <v>0</v>
      </c>
      <c r="AN272" s="52">
        <f t="shared" si="613"/>
        <v>0</v>
      </c>
      <c r="AO272" s="52">
        <f t="shared" si="613"/>
        <v>645370.55000000005</v>
      </c>
      <c r="AQ272" s="21">
        <f t="shared" si="598"/>
        <v>4013182.66</v>
      </c>
      <c r="AR272" s="21">
        <f t="shared" si="598"/>
        <v>645370.55000000005</v>
      </c>
      <c r="AS272" s="21">
        <f t="shared" si="598"/>
        <v>4658553.21</v>
      </c>
      <c r="AT272" s="21">
        <f t="shared" si="597"/>
        <v>1332509.69</v>
      </c>
      <c r="AU272" s="21">
        <f t="shared" si="597"/>
        <v>1332509.69</v>
      </c>
      <c r="AV272" s="21">
        <f t="shared" si="597"/>
        <v>3326043.5200000005</v>
      </c>
      <c r="AW272" s="18"/>
      <c r="AX272" s="21">
        <f t="shared" si="561"/>
        <v>0</v>
      </c>
      <c r="AY272" s="21">
        <f t="shared" si="561"/>
        <v>0</v>
      </c>
      <c r="AZ272" s="21">
        <f t="shared" si="561"/>
        <v>0</v>
      </c>
      <c r="BA272" s="21">
        <f t="shared" si="561"/>
        <v>0</v>
      </c>
      <c r="BB272" s="21">
        <f t="shared" si="561"/>
        <v>0</v>
      </c>
      <c r="BC272" s="21">
        <f t="shared" si="561"/>
        <v>0</v>
      </c>
    </row>
    <row r="273" spans="1:55" x14ac:dyDescent="0.25">
      <c r="A273" s="41"/>
      <c r="B273" s="54"/>
      <c r="C273" s="48"/>
      <c r="D273" s="55">
        <v>51101</v>
      </c>
      <c r="E273" s="56" t="s">
        <v>238</v>
      </c>
      <c r="F273" s="19">
        <f>O273+V273+AC273+AJ273</f>
        <v>4013182.66</v>
      </c>
      <c r="G273" s="19">
        <v>645370.55000000005</v>
      </c>
      <c r="H273" s="19">
        <f>SUM(F273:G273)</f>
        <v>4658553.21</v>
      </c>
      <c r="I273" s="19">
        <f>R273+Y273+AF273+AM273</f>
        <v>1332509.69</v>
      </c>
      <c r="J273" s="19">
        <f>S273+Z273+AG273+AN273</f>
        <v>1332509.69</v>
      </c>
      <c r="K273" s="57">
        <f>H273-I273</f>
        <v>3326043.52</v>
      </c>
      <c r="M273" s="57">
        <f t="shared" si="582"/>
        <v>0</v>
      </c>
      <c r="O273" s="19">
        <v>3916863</v>
      </c>
      <c r="P273" s="19"/>
      <c r="Q273" s="19">
        <f>O273+P273</f>
        <v>3916863</v>
      </c>
      <c r="R273" s="59">
        <v>1328621.69</v>
      </c>
      <c r="S273" s="59">
        <v>1328621.69</v>
      </c>
      <c r="T273" s="58">
        <f>Q273-R273</f>
        <v>2588241.31</v>
      </c>
      <c r="V273" s="60">
        <v>96319.66</v>
      </c>
      <c r="W273" s="60"/>
      <c r="X273" s="39">
        <f>V273+W273</f>
        <v>96319.66</v>
      </c>
      <c r="Y273" s="59">
        <v>3888</v>
      </c>
      <c r="Z273" s="59">
        <v>3888</v>
      </c>
      <c r="AA273" s="39">
        <f>X273-Y273</f>
        <v>92431.66</v>
      </c>
      <c r="AC273" s="19"/>
      <c r="AD273" s="19"/>
      <c r="AE273" s="19">
        <f>SUM(AC273:AD273)</f>
        <v>0</v>
      </c>
      <c r="AF273" s="19"/>
      <c r="AG273" s="19"/>
      <c r="AH273" s="19">
        <f>AE273-AF273</f>
        <v>0</v>
      </c>
      <c r="AJ273" s="19"/>
      <c r="AK273" s="19">
        <v>645370.55000000005</v>
      </c>
      <c r="AL273" s="19">
        <f>SUM(AJ273:AK273)</f>
        <v>645370.55000000005</v>
      </c>
      <c r="AM273" s="19"/>
      <c r="AN273" s="19"/>
      <c r="AO273" s="19">
        <f>AL273-AM273</f>
        <v>645370.55000000005</v>
      </c>
      <c r="AQ273" s="21">
        <f t="shared" si="598"/>
        <v>4013182.66</v>
      </c>
      <c r="AR273" s="21">
        <f t="shared" si="598"/>
        <v>645370.55000000005</v>
      </c>
      <c r="AS273" s="21">
        <f t="shared" si="598"/>
        <v>4658553.21</v>
      </c>
      <c r="AT273" s="21">
        <f t="shared" si="597"/>
        <v>1332509.69</v>
      </c>
      <c r="AU273" s="21">
        <f t="shared" si="597"/>
        <v>1332509.69</v>
      </c>
      <c r="AV273" s="21">
        <f t="shared" si="597"/>
        <v>3326043.5200000005</v>
      </c>
      <c r="AW273" s="18"/>
      <c r="AX273" s="21">
        <f t="shared" si="561"/>
        <v>0</v>
      </c>
      <c r="AY273" s="21">
        <f t="shared" si="561"/>
        <v>0</v>
      </c>
      <c r="AZ273" s="21">
        <f t="shared" si="561"/>
        <v>0</v>
      </c>
      <c r="BA273" s="21">
        <f t="shared" si="561"/>
        <v>0</v>
      </c>
      <c r="BB273" s="21">
        <f t="shared" si="561"/>
        <v>0</v>
      </c>
      <c r="BC273" s="21">
        <f t="shared" si="561"/>
        <v>0</v>
      </c>
    </row>
    <row r="274" spans="1:55" x14ac:dyDescent="0.25">
      <c r="A274" s="41"/>
      <c r="B274" s="48"/>
      <c r="C274" s="49" t="s">
        <v>239</v>
      </c>
      <c r="D274" s="50"/>
      <c r="E274" s="51"/>
      <c r="F274" s="52">
        <f t="shared" ref="F274:K274" si="614">SUM(F275)</f>
        <v>0</v>
      </c>
      <c r="G274" s="52">
        <f t="shared" si="614"/>
        <v>0</v>
      </c>
      <c r="H274" s="52">
        <f t="shared" si="614"/>
        <v>0</v>
      </c>
      <c r="I274" s="52">
        <f t="shared" si="614"/>
        <v>0</v>
      </c>
      <c r="J274" s="52">
        <f t="shared" si="614"/>
        <v>0</v>
      </c>
      <c r="K274" s="53">
        <f t="shared" si="614"/>
        <v>0</v>
      </c>
      <c r="M274" s="53">
        <f t="shared" si="582"/>
        <v>0</v>
      </c>
      <c r="O274" s="52">
        <f t="shared" ref="O274:T274" si="615">SUM(O275)</f>
        <v>0</v>
      </c>
      <c r="P274" s="52">
        <f t="shared" si="615"/>
        <v>0</v>
      </c>
      <c r="Q274" s="52">
        <f t="shared" si="615"/>
        <v>0</v>
      </c>
      <c r="R274" s="52">
        <f t="shared" si="615"/>
        <v>0</v>
      </c>
      <c r="S274" s="52">
        <f t="shared" si="615"/>
        <v>0</v>
      </c>
      <c r="T274" s="53">
        <f t="shared" si="615"/>
        <v>0</v>
      </c>
      <c r="V274" s="60"/>
      <c r="W274" s="60"/>
      <c r="X274" s="39"/>
      <c r="Y274" s="60"/>
      <c r="Z274" s="60"/>
      <c r="AA274" s="39"/>
      <c r="AC274" s="52">
        <f t="shared" ref="AC274:AH274" si="616">SUM(AC275)</f>
        <v>0</v>
      </c>
      <c r="AD274" s="52">
        <f t="shared" si="616"/>
        <v>0</v>
      </c>
      <c r="AE274" s="52">
        <f t="shared" si="616"/>
        <v>0</v>
      </c>
      <c r="AF274" s="52">
        <f t="shared" si="616"/>
        <v>0</v>
      </c>
      <c r="AG274" s="52">
        <f t="shared" si="616"/>
        <v>0</v>
      </c>
      <c r="AH274" s="52">
        <f t="shared" si="616"/>
        <v>0</v>
      </c>
      <c r="AJ274" s="52">
        <f t="shared" ref="AJ274:AO274" si="617">SUM(AJ275)</f>
        <v>0</v>
      </c>
      <c r="AK274" s="52">
        <f t="shared" si="617"/>
        <v>0</v>
      </c>
      <c r="AL274" s="52">
        <f t="shared" si="617"/>
        <v>0</v>
      </c>
      <c r="AM274" s="52">
        <f t="shared" si="617"/>
        <v>0</v>
      </c>
      <c r="AN274" s="52">
        <f t="shared" si="617"/>
        <v>0</v>
      </c>
      <c r="AO274" s="52">
        <f t="shared" si="617"/>
        <v>0</v>
      </c>
      <c r="AQ274" s="21">
        <f t="shared" si="598"/>
        <v>0</v>
      </c>
      <c r="AR274" s="21">
        <f t="shared" si="598"/>
        <v>0</v>
      </c>
      <c r="AS274" s="21">
        <f t="shared" si="598"/>
        <v>0</v>
      </c>
      <c r="AT274" s="21">
        <f t="shared" si="597"/>
        <v>0</v>
      </c>
      <c r="AU274" s="21">
        <f t="shared" si="597"/>
        <v>0</v>
      </c>
      <c r="AV274" s="21">
        <f t="shared" si="597"/>
        <v>0</v>
      </c>
      <c r="AW274" s="18"/>
      <c r="AX274" s="21">
        <f t="shared" si="561"/>
        <v>0</v>
      </c>
      <c r="AY274" s="21">
        <f t="shared" si="561"/>
        <v>0</v>
      </c>
      <c r="AZ274" s="21">
        <f t="shared" si="561"/>
        <v>0</v>
      </c>
      <c r="BA274" s="21">
        <f t="shared" si="561"/>
        <v>0</v>
      </c>
      <c r="BB274" s="21">
        <f t="shared" si="561"/>
        <v>0</v>
      </c>
      <c r="BC274" s="21">
        <f t="shared" si="561"/>
        <v>0</v>
      </c>
    </row>
    <row r="275" spans="1:55" x14ac:dyDescent="0.25">
      <c r="A275" s="41"/>
      <c r="B275" s="54"/>
      <c r="C275" s="48"/>
      <c r="D275" s="72">
        <v>51201</v>
      </c>
      <c r="E275" s="73" t="s">
        <v>240</v>
      </c>
      <c r="F275" s="19">
        <f>O275+V275+AC275+AJ275</f>
        <v>0</v>
      </c>
      <c r="G275" s="19">
        <v>0</v>
      </c>
      <c r="H275" s="19">
        <f>SUM(F275:G275)</f>
        <v>0</v>
      </c>
      <c r="I275" s="19">
        <f>R275+Y275+AF275+AM275</f>
        <v>0</v>
      </c>
      <c r="J275" s="19">
        <f>S275+Z275+AG275+AN275</f>
        <v>0</v>
      </c>
      <c r="K275" s="57">
        <f>H275-I275</f>
        <v>0</v>
      </c>
      <c r="M275" s="57">
        <f t="shared" si="582"/>
        <v>0</v>
      </c>
      <c r="O275" s="19"/>
      <c r="P275" s="19"/>
      <c r="Q275" s="19">
        <f>O275+P275</f>
        <v>0</v>
      </c>
      <c r="R275" s="19"/>
      <c r="S275" s="19"/>
      <c r="T275" s="58">
        <f>Q275-R275</f>
        <v>0</v>
      </c>
      <c r="V275" s="60"/>
      <c r="W275" s="60"/>
      <c r="X275" s="39"/>
      <c r="Y275" s="60"/>
      <c r="Z275" s="60"/>
      <c r="AA275" s="39"/>
      <c r="AC275" s="19"/>
      <c r="AD275" s="19"/>
      <c r="AE275" s="19">
        <f>SUM(AC275:AD275)</f>
        <v>0</v>
      </c>
      <c r="AF275" s="19"/>
      <c r="AG275" s="19"/>
      <c r="AH275" s="19">
        <f>AE275-AF275</f>
        <v>0</v>
      </c>
      <c r="AJ275" s="19"/>
      <c r="AK275" s="19"/>
      <c r="AL275" s="19">
        <f>SUM(AJ275:AK275)</f>
        <v>0</v>
      </c>
      <c r="AM275" s="19"/>
      <c r="AN275" s="19"/>
      <c r="AO275" s="19">
        <f>AL275-AM275</f>
        <v>0</v>
      </c>
      <c r="AQ275" s="21">
        <f t="shared" si="598"/>
        <v>0</v>
      </c>
      <c r="AR275" s="21">
        <f t="shared" si="598"/>
        <v>0</v>
      </c>
      <c r="AS275" s="21">
        <f t="shared" si="598"/>
        <v>0</v>
      </c>
      <c r="AT275" s="21">
        <f t="shared" si="597"/>
        <v>0</v>
      </c>
      <c r="AU275" s="21">
        <f t="shared" si="597"/>
        <v>0</v>
      </c>
      <c r="AV275" s="21">
        <f t="shared" si="597"/>
        <v>0</v>
      </c>
      <c r="AW275" s="18"/>
      <c r="AX275" s="21">
        <f t="shared" si="561"/>
        <v>0</v>
      </c>
      <c r="AY275" s="21">
        <f t="shared" si="561"/>
        <v>0</v>
      </c>
      <c r="AZ275" s="21">
        <f t="shared" si="561"/>
        <v>0</v>
      </c>
      <c r="BA275" s="21">
        <f t="shared" si="561"/>
        <v>0</v>
      </c>
      <c r="BB275" s="21">
        <f t="shared" si="561"/>
        <v>0</v>
      </c>
      <c r="BC275" s="21">
        <f t="shared" si="561"/>
        <v>0</v>
      </c>
    </row>
    <row r="276" spans="1:55" x14ac:dyDescent="0.25">
      <c r="A276" s="41"/>
      <c r="B276" s="48"/>
      <c r="C276" s="49">
        <v>51500</v>
      </c>
      <c r="D276" s="50" t="s">
        <v>241</v>
      </c>
      <c r="E276" s="51"/>
      <c r="F276" s="52">
        <f t="shared" ref="F276:K276" si="618">SUM(F277:F279)</f>
        <v>5848838.3100000005</v>
      </c>
      <c r="G276" s="52">
        <f t="shared" si="618"/>
        <v>1030610.6499999999</v>
      </c>
      <c r="H276" s="52">
        <f t="shared" si="618"/>
        <v>6879448.96</v>
      </c>
      <c r="I276" s="52">
        <f t="shared" si="618"/>
        <v>4948427.59</v>
      </c>
      <c r="J276" s="52">
        <f t="shared" si="618"/>
        <v>4897835.379999999</v>
      </c>
      <c r="K276" s="53">
        <f t="shared" si="618"/>
        <v>1931021.3700000008</v>
      </c>
      <c r="M276" s="53">
        <f t="shared" si="582"/>
        <v>50592.210000000894</v>
      </c>
      <c r="O276" s="52">
        <f t="shared" ref="O276:T276" si="619">SUM(O277:O279)</f>
        <v>396920</v>
      </c>
      <c r="P276" s="52">
        <f t="shared" si="619"/>
        <v>0</v>
      </c>
      <c r="Q276" s="52">
        <f t="shared" si="619"/>
        <v>396920</v>
      </c>
      <c r="R276" s="52">
        <f t="shared" si="619"/>
        <v>161517.10999999999</v>
      </c>
      <c r="S276" s="52">
        <f t="shared" si="619"/>
        <v>161517.10999999999</v>
      </c>
      <c r="T276" s="53">
        <f t="shared" si="619"/>
        <v>235402.89</v>
      </c>
      <c r="V276" s="61">
        <f t="shared" ref="V276:AA276" si="620">SUM(V277:V279)</f>
        <v>5451918.3100000005</v>
      </c>
      <c r="W276" s="61">
        <f>SUM(W277:W279)</f>
        <v>0</v>
      </c>
      <c r="X276" s="61">
        <f t="shared" si="620"/>
        <v>5451918.3100000005</v>
      </c>
      <c r="Y276" s="61">
        <f>SUM(Y277:Y279)</f>
        <v>4786910.4799999995</v>
      </c>
      <c r="Z276" s="61">
        <f>SUM(Z277:Z279)</f>
        <v>4736318.2699999996</v>
      </c>
      <c r="AA276" s="61">
        <f t="shared" si="620"/>
        <v>665007.83000000077</v>
      </c>
      <c r="AC276" s="52">
        <f t="shared" ref="AC276:AH276" si="621">SUM(AC277:AC279)</f>
        <v>0</v>
      </c>
      <c r="AD276" s="52">
        <f t="shared" si="621"/>
        <v>0</v>
      </c>
      <c r="AE276" s="52">
        <f t="shared" si="621"/>
        <v>0</v>
      </c>
      <c r="AF276" s="52">
        <f t="shared" si="621"/>
        <v>0</v>
      </c>
      <c r="AG276" s="52">
        <f t="shared" si="621"/>
        <v>0</v>
      </c>
      <c r="AH276" s="52">
        <f t="shared" si="621"/>
        <v>0</v>
      </c>
      <c r="AJ276" s="52">
        <f t="shared" ref="AJ276:AO276" si="622">SUM(AJ277:AJ279)</f>
        <v>0</v>
      </c>
      <c r="AK276" s="52">
        <f t="shared" si="622"/>
        <v>1030610.6499999999</v>
      </c>
      <c r="AL276" s="52">
        <f t="shared" si="622"/>
        <v>1030610.6499999999</v>
      </c>
      <c r="AM276" s="52">
        <f t="shared" si="622"/>
        <v>0</v>
      </c>
      <c r="AN276" s="52">
        <f t="shared" si="622"/>
        <v>0</v>
      </c>
      <c r="AO276" s="52">
        <f t="shared" si="622"/>
        <v>1030610.6499999999</v>
      </c>
      <c r="AQ276" s="21">
        <f t="shared" si="598"/>
        <v>5848838.3100000005</v>
      </c>
      <c r="AR276" s="21">
        <f t="shared" si="598"/>
        <v>1030610.6499999999</v>
      </c>
      <c r="AS276" s="21">
        <f t="shared" si="598"/>
        <v>6879448.9600000009</v>
      </c>
      <c r="AT276" s="21">
        <f t="shared" si="597"/>
        <v>4948427.59</v>
      </c>
      <c r="AU276" s="21">
        <f t="shared" si="597"/>
        <v>4897835.38</v>
      </c>
      <c r="AV276" s="21">
        <f t="shared" si="597"/>
        <v>1931021.3700000006</v>
      </c>
      <c r="AW276" s="18"/>
      <c r="AX276" s="21">
        <f t="shared" si="561"/>
        <v>0</v>
      </c>
      <c r="AY276" s="21">
        <f t="shared" si="561"/>
        <v>0</v>
      </c>
      <c r="AZ276" s="21">
        <f t="shared" si="561"/>
        <v>0</v>
      </c>
      <c r="BA276" s="21">
        <f t="shared" si="561"/>
        <v>0</v>
      </c>
      <c r="BB276" s="21">
        <f t="shared" si="561"/>
        <v>0</v>
      </c>
      <c r="BC276" s="21">
        <f t="shared" si="561"/>
        <v>0</v>
      </c>
    </row>
    <row r="277" spans="1:55" ht="30" x14ac:dyDescent="0.25">
      <c r="A277" s="41"/>
      <c r="B277" s="54"/>
      <c r="C277" s="48"/>
      <c r="D277" s="55">
        <v>51501</v>
      </c>
      <c r="E277" s="56" t="s">
        <v>242</v>
      </c>
      <c r="F277" s="19">
        <f t="shared" ref="F277:F279" si="623">O277+V277+AC277+AJ277</f>
        <v>5114062.1500000004</v>
      </c>
      <c r="G277" s="19">
        <v>974320.96</v>
      </c>
      <c r="H277" s="19">
        <f>SUM(F277:G277)</f>
        <v>6088383.1100000003</v>
      </c>
      <c r="I277" s="19">
        <f t="shared" ref="I277:J279" si="624">R277+Y277+AF277+AM277</f>
        <v>4736318.2699999996</v>
      </c>
      <c r="J277" s="19">
        <f t="shared" si="624"/>
        <v>4736318.2699999996</v>
      </c>
      <c r="K277" s="57">
        <f>H277-I277</f>
        <v>1352064.8400000008</v>
      </c>
      <c r="M277" s="57">
        <f t="shared" si="582"/>
        <v>0</v>
      </c>
      <c r="O277" s="19"/>
      <c r="P277" s="19"/>
      <c r="Q277" s="19">
        <f>O277+P277</f>
        <v>0</v>
      </c>
      <c r="R277" s="19"/>
      <c r="S277" s="19"/>
      <c r="T277" s="58">
        <f>Q277-R277</f>
        <v>0</v>
      </c>
      <c r="V277" s="60">
        <v>5114062.1500000004</v>
      </c>
      <c r="W277" s="60"/>
      <c r="X277" s="39">
        <f>V277+W277</f>
        <v>5114062.1500000004</v>
      </c>
      <c r="Y277" s="59">
        <v>4736318.2699999996</v>
      </c>
      <c r="Z277" s="59">
        <v>4736318.2699999996</v>
      </c>
      <c r="AA277" s="39">
        <f>X277-Y277</f>
        <v>377743.88000000082</v>
      </c>
      <c r="AC277" s="19"/>
      <c r="AD277" s="19"/>
      <c r="AE277" s="19">
        <f>SUM(AC277:AD277)</f>
        <v>0</v>
      </c>
      <c r="AF277" s="19"/>
      <c r="AG277" s="19"/>
      <c r="AH277" s="19">
        <f>AE277-AF277</f>
        <v>0</v>
      </c>
      <c r="AJ277" s="19"/>
      <c r="AK277" s="19">
        <v>974320.96</v>
      </c>
      <c r="AL277" s="19">
        <f>SUM(AJ277:AK277)</f>
        <v>974320.96</v>
      </c>
      <c r="AM277" s="19"/>
      <c r="AN277" s="19"/>
      <c r="AO277" s="19">
        <f>AL277-AM277</f>
        <v>974320.96</v>
      </c>
      <c r="AQ277" s="21">
        <f t="shared" si="598"/>
        <v>5114062.1500000004</v>
      </c>
      <c r="AR277" s="21">
        <f t="shared" si="598"/>
        <v>974320.96</v>
      </c>
      <c r="AS277" s="21">
        <f t="shared" si="598"/>
        <v>6088383.1100000003</v>
      </c>
      <c r="AT277" s="21">
        <f t="shared" si="597"/>
        <v>4736318.2699999996</v>
      </c>
      <c r="AU277" s="21">
        <f t="shared" si="597"/>
        <v>4736318.2699999996</v>
      </c>
      <c r="AV277" s="21">
        <f t="shared" si="597"/>
        <v>1352064.8400000008</v>
      </c>
      <c r="AW277" s="18"/>
      <c r="AX277" s="21">
        <f t="shared" si="561"/>
        <v>0</v>
      </c>
      <c r="AY277" s="21">
        <f t="shared" si="561"/>
        <v>0</v>
      </c>
      <c r="AZ277" s="21">
        <f t="shared" si="561"/>
        <v>0</v>
      </c>
      <c r="BA277" s="21">
        <f t="shared" si="561"/>
        <v>0</v>
      </c>
      <c r="BB277" s="21">
        <f t="shared" si="561"/>
        <v>0</v>
      </c>
      <c r="BC277" s="21">
        <f t="shared" si="561"/>
        <v>0</v>
      </c>
    </row>
    <row r="278" spans="1:55" x14ac:dyDescent="0.25">
      <c r="A278" s="41"/>
      <c r="B278" s="54"/>
      <c r="C278" s="48"/>
      <c r="D278" s="55">
        <v>51502</v>
      </c>
      <c r="E278" s="56" t="s">
        <v>243</v>
      </c>
      <c r="F278" s="19">
        <f t="shared" si="623"/>
        <v>359897.63</v>
      </c>
      <c r="G278" s="19">
        <v>0</v>
      </c>
      <c r="H278" s="19">
        <f>SUM(F278:G278)</f>
        <v>359897.63</v>
      </c>
      <c r="I278" s="19">
        <f t="shared" si="624"/>
        <v>32689.98</v>
      </c>
      <c r="J278" s="19">
        <f t="shared" si="624"/>
        <v>4999.05</v>
      </c>
      <c r="K278" s="57">
        <f>H278-I278</f>
        <v>327207.65000000002</v>
      </c>
      <c r="M278" s="57">
        <f t="shared" si="582"/>
        <v>27690.93</v>
      </c>
      <c r="O278" s="19">
        <v>189420</v>
      </c>
      <c r="P278" s="19"/>
      <c r="Q278" s="19">
        <f>O278+P278</f>
        <v>189420</v>
      </c>
      <c r="R278" s="59">
        <v>4999.05</v>
      </c>
      <c r="S278" s="59">
        <v>4999.05</v>
      </c>
      <c r="T278" s="58">
        <f>Q278-R278</f>
        <v>184420.95</v>
      </c>
      <c r="V278" s="60">
        <v>170477.63</v>
      </c>
      <c r="W278" s="60"/>
      <c r="X278" s="39">
        <f>V278+W278</f>
        <v>170477.63</v>
      </c>
      <c r="Y278" s="59">
        <v>27690.93</v>
      </c>
      <c r="Z278" s="59">
        <v>0</v>
      </c>
      <c r="AA278" s="39">
        <f>X278-Y278</f>
        <v>142786.70000000001</v>
      </c>
      <c r="AC278" s="19"/>
      <c r="AD278" s="19"/>
      <c r="AE278" s="19">
        <f>SUM(AC278:AD278)</f>
        <v>0</v>
      </c>
      <c r="AF278" s="19"/>
      <c r="AG278" s="19"/>
      <c r="AH278" s="19">
        <f>AE278-AF278</f>
        <v>0</v>
      </c>
      <c r="AJ278" s="19"/>
      <c r="AK278" s="19"/>
      <c r="AL278" s="19">
        <f>SUM(AJ278:AK278)</f>
        <v>0</v>
      </c>
      <c r="AM278" s="19"/>
      <c r="AN278" s="19"/>
      <c r="AO278" s="19">
        <f>AL278-AM278</f>
        <v>0</v>
      </c>
      <c r="AQ278" s="21">
        <f t="shared" si="598"/>
        <v>359897.63</v>
      </c>
      <c r="AR278" s="21">
        <f t="shared" si="598"/>
        <v>0</v>
      </c>
      <c r="AS278" s="21">
        <f t="shared" si="598"/>
        <v>359897.63</v>
      </c>
      <c r="AT278" s="21">
        <f t="shared" si="597"/>
        <v>32689.98</v>
      </c>
      <c r="AU278" s="21">
        <f t="shared" si="597"/>
        <v>4999.05</v>
      </c>
      <c r="AV278" s="21">
        <f t="shared" si="597"/>
        <v>327207.65000000002</v>
      </c>
      <c r="AW278" s="18"/>
      <c r="AX278" s="21">
        <f t="shared" si="561"/>
        <v>0</v>
      </c>
      <c r="AY278" s="21">
        <f t="shared" si="561"/>
        <v>0</v>
      </c>
      <c r="AZ278" s="21">
        <f t="shared" si="561"/>
        <v>0</v>
      </c>
      <c r="BA278" s="21">
        <f t="shared" si="561"/>
        <v>0</v>
      </c>
      <c r="BB278" s="21">
        <f t="shared" si="561"/>
        <v>0</v>
      </c>
      <c r="BC278" s="21">
        <f t="shared" si="561"/>
        <v>0</v>
      </c>
    </row>
    <row r="279" spans="1:55" x14ac:dyDescent="0.25">
      <c r="A279" s="41"/>
      <c r="B279" s="54"/>
      <c r="C279" s="48"/>
      <c r="D279" s="55">
        <v>51503</v>
      </c>
      <c r="E279" s="56" t="s">
        <v>244</v>
      </c>
      <c r="F279" s="19">
        <f t="shared" si="623"/>
        <v>374878.53</v>
      </c>
      <c r="G279" s="19">
        <v>56289.69</v>
      </c>
      <c r="H279" s="19">
        <f>SUM(F279:G279)</f>
        <v>431168.22000000003</v>
      </c>
      <c r="I279" s="19">
        <f t="shared" si="624"/>
        <v>179419.34</v>
      </c>
      <c r="J279" s="19">
        <f t="shared" si="624"/>
        <v>156518.06</v>
      </c>
      <c r="K279" s="57">
        <f>H279-I279</f>
        <v>251748.88000000003</v>
      </c>
      <c r="M279" s="57">
        <f t="shared" si="582"/>
        <v>22901.279999999999</v>
      </c>
      <c r="O279" s="19">
        <v>207500</v>
      </c>
      <c r="P279" s="19"/>
      <c r="Q279" s="19">
        <f>O279+P279</f>
        <v>207500</v>
      </c>
      <c r="R279" s="59">
        <v>156518.06</v>
      </c>
      <c r="S279" s="59">
        <v>156518.06</v>
      </c>
      <c r="T279" s="58">
        <f>Q279-R279</f>
        <v>50981.94</v>
      </c>
      <c r="V279" s="60">
        <v>167378.53</v>
      </c>
      <c r="W279" s="60"/>
      <c r="X279" s="39">
        <f>V279+W279</f>
        <v>167378.53</v>
      </c>
      <c r="Y279" s="59">
        <v>22901.279999999999</v>
      </c>
      <c r="Z279" s="59">
        <v>0</v>
      </c>
      <c r="AA279" s="39">
        <f>X279-Y279</f>
        <v>144477.25</v>
      </c>
      <c r="AC279" s="19"/>
      <c r="AD279" s="19"/>
      <c r="AE279" s="19">
        <f>SUM(AC279:AD279)</f>
        <v>0</v>
      </c>
      <c r="AF279" s="19"/>
      <c r="AG279" s="19"/>
      <c r="AH279" s="19">
        <f>AE279-AF279</f>
        <v>0</v>
      </c>
      <c r="AJ279" s="19"/>
      <c r="AK279" s="19">
        <v>56289.69</v>
      </c>
      <c r="AL279" s="19">
        <f>SUM(AJ279:AK279)</f>
        <v>56289.69</v>
      </c>
      <c r="AM279" s="19"/>
      <c r="AN279" s="19"/>
      <c r="AO279" s="19">
        <f>AL279-AM279</f>
        <v>56289.69</v>
      </c>
      <c r="AQ279" s="21">
        <f t="shared" si="598"/>
        <v>374878.53</v>
      </c>
      <c r="AR279" s="21">
        <f t="shared" si="598"/>
        <v>56289.69</v>
      </c>
      <c r="AS279" s="21">
        <f t="shared" si="598"/>
        <v>431168.22000000003</v>
      </c>
      <c r="AT279" s="21">
        <f t="shared" si="597"/>
        <v>179419.34</v>
      </c>
      <c r="AU279" s="21">
        <f t="shared" si="597"/>
        <v>156518.06</v>
      </c>
      <c r="AV279" s="21">
        <f t="shared" si="597"/>
        <v>251748.88</v>
      </c>
      <c r="AW279" s="18"/>
      <c r="AX279" s="21">
        <f t="shared" si="561"/>
        <v>0</v>
      </c>
      <c r="AY279" s="21">
        <f t="shared" si="561"/>
        <v>0</v>
      </c>
      <c r="AZ279" s="21">
        <f t="shared" si="561"/>
        <v>0</v>
      </c>
      <c r="BA279" s="21">
        <f t="shared" si="561"/>
        <v>0</v>
      </c>
      <c r="BB279" s="21">
        <f t="shared" si="561"/>
        <v>0</v>
      </c>
      <c r="BC279" s="21">
        <f t="shared" si="561"/>
        <v>0</v>
      </c>
    </row>
    <row r="280" spans="1:55" x14ac:dyDescent="0.25">
      <c r="A280" s="41"/>
      <c r="B280" s="48"/>
      <c r="C280" s="49">
        <v>51900</v>
      </c>
      <c r="D280" s="50" t="s">
        <v>245</v>
      </c>
      <c r="E280" s="51"/>
      <c r="F280" s="52">
        <f t="shared" ref="F280:K280" si="625">SUM(F281)</f>
        <v>1695046.7</v>
      </c>
      <c r="G280" s="52">
        <f t="shared" si="625"/>
        <v>428141.92</v>
      </c>
      <c r="H280" s="52">
        <f t="shared" si="625"/>
        <v>2123188.62</v>
      </c>
      <c r="I280" s="52">
        <f t="shared" si="625"/>
        <v>356738.56</v>
      </c>
      <c r="J280" s="52">
        <f t="shared" si="625"/>
        <v>353956.48</v>
      </c>
      <c r="K280" s="53">
        <f t="shared" si="625"/>
        <v>1766450.06</v>
      </c>
      <c r="M280" s="53">
        <f t="shared" si="582"/>
        <v>2782.0800000000163</v>
      </c>
      <c r="O280" s="52">
        <f t="shared" ref="O280:T280" si="626">SUM(O281)</f>
        <v>1355740</v>
      </c>
      <c r="P280" s="52">
        <f t="shared" si="626"/>
        <v>0</v>
      </c>
      <c r="Q280" s="52">
        <f t="shared" si="626"/>
        <v>1355740</v>
      </c>
      <c r="R280" s="52">
        <f t="shared" si="626"/>
        <v>333357.02</v>
      </c>
      <c r="S280" s="52">
        <f t="shared" si="626"/>
        <v>330574.94</v>
      </c>
      <c r="T280" s="53">
        <f t="shared" si="626"/>
        <v>1022382.98</v>
      </c>
      <c r="V280" s="61">
        <f t="shared" ref="V280:AA280" si="627">SUM(V281)</f>
        <v>339306.7</v>
      </c>
      <c r="W280" s="61">
        <f t="shared" si="627"/>
        <v>0</v>
      </c>
      <c r="X280" s="61">
        <f t="shared" si="627"/>
        <v>339306.7</v>
      </c>
      <c r="Y280" s="61">
        <f t="shared" si="627"/>
        <v>23381.54</v>
      </c>
      <c r="Z280" s="61">
        <f t="shared" si="627"/>
        <v>23381.54</v>
      </c>
      <c r="AA280" s="61">
        <f t="shared" si="627"/>
        <v>315925.16000000003</v>
      </c>
      <c r="AC280" s="52">
        <f t="shared" ref="AC280:AH280" si="628">SUM(AC281)</f>
        <v>0</v>
      </c>
      <c r="AD280" s="52">
        <f t="shared" si="628"/>
        <v>0</v>
      </c>
      <c r="AE280" s="52">
        <f t="shared" si="628"/>
        <v>0</v>
      </c>
      <c r="AF280" s="52">
        <f t="shared" si="628"/>
        <v>0</v>
      </c>
      <c r="AG280" s="52">
        <f t="shared" si="628"/>
        <v>0</v>
      </c>
      <c r="AH280" s="52">
        <f t="shared" si="628"/>
        <v>0</v>
      </c>
      <c r="AJ280" s="52">
        <f t="shared" ref="AJ280:AO280" si="629">SUM(AJ281)</f>
        <v>0</v>
      </c>
      <c r="AK280" s="52">
        <f t="shared" si="629"/>
        <v>428141.92</v>
      </c>
      <c r="AL280" s="52">
        <f t="shared" si="629"/>
        <v>428141.92</v>
      </c>
      <c r="AM280" s="52">
        <f t="shared" si="629"/>
        <v>0</v>
      </c>
      <c r="AN280" s="52">
        <f t="shared" si="629"/>
        <v>0</v>
      </c>
      <c r="AO280" s="52">
        <f t="shared" si="629"/>
        <v>428141.92</v>
      </c>
      <c r="AQ280" s="21">
        <f t="shared" si="598"/>
        <v>1695046.7</v>
      </c>
      <c r="AR280" s="21">
        <f t="shared" si="598"/>
        <v>428141.92</v>
      </c>
      <c r="AS280" s="21">
        <f t="shared" si="598"/>
        <v>2123188.62</v>
      </c>
      <c r="AT280" s="21">
        <f t="shared" si="597"/>
        <v>356738.56</v>
      </c>
      <c r="AU280" s="21">
        <f t="shared" si="597"/>
        <v>353956.48</v>
      </c>
      <c r="AV280" s="21">
        <f t="shared" si="597"/>
        <v>1766450.06</v>
      </c>
      <c r="AW280" s="18"/>
      <c r="AX280" s="21">
        <f t="shared" si="561"/>
        <v>0</v>
      </c>
      <c r="AY280" s="21">
        <f t="shared" si="561"/>
        <v>0</v>
      </c>
      <c r="AZ280" s="21">
        <f t="shared" si="561"/>
        <v>0</v>
      </c>
      <c r="BA280" s="21">
        <f t="shared" si="561"/>
        <v>0</v>
      </c>
      <c r="BB280" s="21">
        <f t="shared" si="561"/>
        <v>0</v>
      </c>
      <c r="BC280" s="21">
        <f t="shared" si="561"/>
        <v>0</v>
      </c>
    </row>
    <row r="281" spans="1:55" ht="30" x14ac:dyDescent="0.25">
      <c r="A281" s="41"/>
      <c r="B281" s="54"/>
      <c r="C281" s="74"/>
      <c r="D281" s="75">
        <v>51901</v>
      </c>
      <c r="E281" s="73" t="s">
        <v>245</v>
      </c>
      <c r="F281" s="19">
        <f>O281+V281+AC281+AJ281</f>
        <v>1695046.7</v>
      </c>
      <c r="G281" s="19">
        <v>428141.92</v>
      </c>
      <c r="H281" s="19">
        <f>SUM(F281:G281)</f>
        <v>2123188.62</v>
      </c>
      <c r="I281" s="19">
        <f>R281+Y281+AF281+AM281</f>
        <v>356738.56</v>
      </c>
      <c r="J281" s="19">
        <f>S281+Z281+AG281+AN281</f>
        <v>353956.48</v>
      </c>
      <c r="K281" s="57">
        <f>H281-I281</f>
        <v>1766450.06</v>
      </c>
      <c r="M281" s="57">
        <f t="shared" si="582"/>
        <v>2782.0800000000163</v>
      </c>
      <c r="O281" s="19">
        <v>1355740</v>
      </c>
      <c r="P281" s="19"/>
      <c r="Q281" s="19">
        <f>O281+P281</f>
        <v>1355740</v>
      </c>
      <c r="R281" s="59">
        <v>333357.02</v>
      </c>
      <c r="S281" s="59">
        <v>330574.94</v>
      </c>
      <c r="T281" s="58">
        <f>Q281-R281</f>
        <v>1022382.98</v>
      </c>
      <c r="V281" s="60">
        <v>339306.7</v>
      </c>
      <c r="W281" s="60"/>
      <c r="X281" s="39">
        <f>V281+W281</f>
        <v>339306.7</v>
      </c>
      <c r="Y281" s="59">
        <v>23381.54</v>
      </c>
      <c r="Z281" s="59">
        <v>23381.54</v>
      </c>
      <c r="AA281" s="39">
        <f>X281-Y281</f>
        <v>315925.16000000003</v>
      </c>
      <c r="AC281" s="19"/>
      <c r="AD281" s="19"/>
      <c r="AE281" s="19">
        <f>SUM(AC281:AD281)</f>
        <v>0</v>
      </c>
      <c r="AF281" s="19"/>
      <c r="AG281" s="19"/>
      <c r="AH281" s="19">
        <f>AE281-AF281</f>
        <v>0</v>
      </c>
      <c r="AJ281" s="19"/>
      <c r="AK281" s="19">
        <v>428141.92</v>
      </c>
      <c r="AL281" s="19">
        <f>SUM(AJ281:AK281)</f>
        <v>428141.92</v>
      </c>
      <c r="AM281" s="19"/>
      <c r="AN281" s="19"/>
      <c r="AO281" s="19">
        <f>AL281-AM281</f>
        <v>428141.92</v>
      </c>
      <c r="AQ281" s="21">
        <f t="shared" si="598"/>
        <v>1695046.7</v>
      </c>
      <c r="AR281" s="21">
        <f t="shared" si="598"/>
        <v>428141.92</v>
      </c>
      <c r="AS281" s="21">
        <f t="shared" si="598"/>
        <v>2123188.62</v>
      </c>
      <c r="AT281" s="21">
        <f t="shared" si="597"/>
        <v>356738.56</v>
      </c>
      <c r="AU281" s="21">
        <f t="shared" si="597"/>
        <v>353956.48</v>
      </c>
      <c r="AV281" s="21">
        <f t="shared" si="597"/>
        <v>1766450.06</v>
      </c>
      <c r="AW281" s="18"/>
      <c r="AX281" s="21">
        <f t="shared" si="561"/>
        <v>0</v>
      </c>
      <c r="AY281" s="21">
        <f t="shared" si="561"/>
        <v>0</v>
      </c>
      <c r="AZ281" s="21">
        <f t="shared" si="561"/>
        <v>0</v>
      </c>
      <c r="BA281" s="21">
        <f t="shared" si="561"/>
        <v>0</v>
      </c>
      <c r="BB281" s="21">
        <f t="shared" si="561"/>
        <v>0</v>
      </c>
      <c r="BC281" s="21">
        <f t="shared" si="561"/>
        <v>0</v>
      </c>
    </row>
    <row r="282" spans="1:55" x14ac:dyDescent="0.25">
      <c r="A282" s="41"/>
      <c r="B282" s="42">
        <v>52000</v>
      </c>
      <c r="C282" s="43" t="s">
        <v>246</v>
      </c>
      <c r="D282" s="44"/>
      <c r="E282" s="45"/>
      <c r="F282" s="46">
        <f t="shared" ref="F282:K282" si="630">SUM(F283,F285,F287)</f>
        <v>1214954.52</v>
      </c>
      <c r="G282" s="46">
        <f t="shared" si="630"/>
        <v>1337538.4099999999</v>
      </c>
      <c r="H282" s="46">
        <f t="shared" si="630"/>
        <v>2552492.9299999997</v>
      </c>
      <c r="I282" s="46">
        <f t="shared" si="630"/>
        <v>746682.16</v>
      </c>
      <c r="J282" s="46">
        <f t="shared" si="630"/>
        <v>746682.16</v>
      </c>
      <c r="K282" s="47">
        <f t="shared" si="630"/>
        <v>1805810.7699999996</v>
      </c>
      <c r="M282" s="47">
        <f t="shared" si="582"/>
        <v>0</v>
      </c>
      <c r="O282" s="46">
        <f t="shared" ref="O282:T282" si="631">SUM(O283,O285,O287)</f>
        <v>822002</v>
      </c>
      <c r="P282" s="46">
        <f t="shared" si="631"/>
        <v>0</v>
      </c>
      <c r="Q282" s="46">
        <f t="shared" si="631"/>
        <v>822002</v>
      </c>
      <c r="R282" s="46">
        <f t="shared" si="631"/>
        <v>677871.4</v>
      </c>
      <c r="S282" s="46">
        <f t="shared" si="631"/>
        <v>677871.4</v>
      </c>
      <c r="T282" s="47">
        <f t="shared" si="631"/>
        <v>144130.59999999998</v>
      </c>
      <c r="V282" s="62">
        <f t="shared" ref="V282:AA282" si="632">SUM(V283,V285)</f>
        <v>392952.52</v>
      </c>
      <c r="W282" s="62">
        <f t="shared" si="632"/>
        <v>0</v>
      </c>
      <c r="X282" s="62">
        <f t="shared" si="632"/>
        <v>392952.52</v>
      </c>
      <c r="Y282" s="62">
        <f t="shared" si="632"/>
        <v>68810.759999999995</v>
      </c>
      <c r="Z282" s="62">
        <f t="shared" si="632"/>
        <v>68810.759999999995</v>
      </c>
      <c r="AA282" s="62">
        <f t="shared" si="632"/>
        <v>324141.76</v>
      </c>
      <c r="AC282" s="46">
        <f t="shared" ref="AC282:AH282" si="633">SUM(AC283,AC285,AC287)</f>
        <v>0</v>
      </c>
      <c r="AD282" s="46">
        <f t="shared" si="633"/>
        <v>0</v>
      </c>
      <c r="AE282" s="46">
        <f t="shared" si="633"/>
        <v>0</v>
      </c>
      <c r="AF282" s="46">
        <f t="shared" si="633"/>
        <v>0</v>
      </c>
      <c r="AG282" s="46">
        <f t="shared" si="633"/>
        <v>0</v>
      </c>
      <c r="AH282" s="46">
        <f t="shared" si="633"/>
        <v>0</v>
      </c>
      <c r="AJ282" s="46">
        <f t="shared" ref="AJ282:AO282" si="634">SUM(AJ283,AJ285,AJ287)</f>
        <v>0</v>
      </c>
      <c r="AK282" s="46">
        <f t="shared" si="634"/>
        <v>1337538.4099999999</v>
      </c>
      <c r="AL282" s="46">
        <f t="shared" si="634"/>
        <v>1337538.4099999999</v>
      </c>
      <c r="AM282" s="46">
        <f t="shared" si="634"/>
        <v>0</v>
      </c>
      <c r="AN282" s="46">
        <f t="shared" si="634"/>
        <v>0</v>
      </c>
      <c r="AO282" s="46">
        <f t="shared" si="634"/>
        <v>1337538.4099999999</v>
      </c>
      <c r="AQ282" s="21">
        <f t="shared" si="598"/>
        <v>1214954.52</v>
      </c>
      <c r="AR282" s="21">
        <f t="shared" si="598"/>
        <v>1337538.4099999999</v>
      </c>
      <c r="AS282" s="21">
        <f t="shared" si="598"/>
        <v>2552492.9299999997</v>
      </c>
      <c r="AT282" s="21">
        <f t="shared" si="597"/>
        <v>746682.16</v>
      </c>
      <c r="AU282" s="21">
        <f t="shared" si="597"/>
        <v>746682.16</v>
      </c>
      <c r="AV282" s="21">
        <f t="shared" si="597"/>
        <v>1805810.77</v>
      </c>
      <c r="AW282" s="18"/>
      <c r="AX282" s="21">
        <f t="shared" si="561"/>
        <v>0</v>
      </c>
      <c r="AY282" s="21">
        <f t="shared" si="561"/>
        <v>0</v>
      </c>
      <c r="AZ282" s="21">
        <f t="shared" si="561"/>
        <v>0</v>
      </c>
      <c r="BA282" s="21">
        <f t="shared" si="561"/>
        <v>0</v>
      </c>
      <c r="BB282" s="21">
        <f t="shared" si="561"/>
        <v>0</v>
      </c>
      <c r="BC282" s="21">
        <f t="shared" si="561"/>
        <v>0</v>
      </c>
    </row>
    <row r="283" spans="1:55" x14ac:dyDescent="0.25">
      <c r="A283" s="41"/>
      <c r="B283" s="48"/>
      <c r="C283" s="49">
        <v>52100</v>
      </c>
      <c r="D283" s="50" t="s">
        <v>247</v>
      </c>
      <c r="E283" s="51"/>
      <c r="F283" s="52">
        <f t="shared" ref="F283:K283" si="635">SUM(F284)</f>
        <v>1192274.52</v>
      </c>
      <c r="G283" s="52">
        <f t="shared" si="635"/>
        <v>1337538.4099999999</v>
      </c>
      <c r="H283" s="52">
        <f t="shared" si="635"/>
        <v>2529812.9299999997</v>
      </c>
      <c r="I283" s="52">
        <f t="shared" si="635"/>
        <v>746682.16</v>
      </c>
      <c r="J283" s="52">
        <f t="shared" si="635"/>
        <v>746682.16</v>
      </c>
      <c r="K283" s="53">
        <f t="shared" si="635"/>
        <v>1783130.7699999996</v>
      </c>
      <c r="M283" s="53">
        <f t="shared" si="582"/>
        <v>0</v>
      </c>
      <c r="O283" s="52">
        <f t="shared" ref="O283:T283" si="636">SUM(O284)</f>
        <v>799322</v>
      </c>
      <c r="P283" s="52">
        <f t="shared" si="636"/>
        <v>0</v>
      </c>
      <c r="Q283" s="52">
        <f t="shared" si="636"/>
        <v>799322</v>
      </c>
      <c r="R283" s="52">
        <f t="shared" si="636"/>
        <v>677871.4</v>
      </c>
      <c r="S283" s="52">
        <f t="shared" si="636"/>
        <v>677871.4</v>
      </c>
      <c r="T283" s="53">
        <f t="shared" si="636"/>
        <v>121450.59999999998</v>
      </c>
      <c r="V283" s="61">
        <f t="shared" ref="V283:AA283" si="637">SUM(V284)</f>
        <v>392952.52</v>
      </c>
      <c r="W283" s="61">
        <f t="shared" si="637"/>
        <v>0</v>
      </c>
      <c r="X283" s="61">
        <f t="shared" si="637"/>
        <v>392952.52</v>
      </c>
      <c r="Y283" s="61">
        <f t="shared" si="637"/>
        <v>68810.759999999995</v>
      </c>
      <c r="Z283" s="61">
        <f t="shared" si="637"/>
        <v>68810.759999999995</v>
      </c>
      <c r="AA283" s="61">
        <f t="shared" si="637"/>
        <v>324141.76</v>
      </c>
      <c r="AC283" s="52">
        <f t="shared" ref="AC283:AH283" si="638">SUM(AC284)</f>
        <v>0</v>
      </c>
      <c r="AD283" s="52">
        <f t="shared" si="638"/>
        <v>0</v>
      </c>
      <c r="AE283" s="52">
        <f t="shared" si="638"/>
        <v>0</v>
      </c>
      <c r="AF283" s="52">
        <f t="shared" si="638"/>
        <v>0</v>
      </c>
      <c r="AG283" s="52">
        <f t="shared" si="638"/>
        <v>0</v>
      </c>
      <c r="AH283" s="52">
        <f t="shared" si="638"/>
        <v>0</v>
      </c>
      <c r="AJ283" s="52">
        <f t="shared" ref="AJ283:AO283" si="639">SUM(AJ284)</f>
        <v>0</v>
      </c>
      <c r="AK283" s="52">
        <f t="shared" si="639"/>
        <v>1337538.4099999999</v>
      </c>
      <c r="AL283" s="52">
        <f t="shared" si="639"/>
        <v>1337538.4099999999</v>
      </c>
      <c r="AM283" s="52">
        <f t="shared" si="639"/>
        <v>0</v>
      </c>
      <c r="AN283" s="52">
        <f t="shared" si="639"/>
        <v>0</v>
      </c>
      <c r="AO283" s="52">
        <f t="shared" si="639"/>
        <v>1337538.4099999999</v>
      </c>
      <c r="AQ283" s="21">
        <f t="shared" si="598"/>
        <v>1192274.52</v>
      </c>
      <c r="AR283" s="21">
        <f t="shared" si="598"/>
        <v>1337538.4099999999</v>
      </c>
      <c r="AS283" s="21">
        <f t="shared" si="598"/>
        <v>2529812.9299999997</v>
      </c>
      <c r="AT283" s="21">
        <f t="shared" si="597"/>
        <v>746682.16</v>
      </c>
      <c r="AU283" s="21">
        <f t="shared" si="597"/>
        <v>746682.16</v>
      </c>
      <c r="AV283" s="21">
        <f t="shared" si="597"/>
        <v>1783130.77</v>
      </c>
      <c r="AW283" s="18"/>
      <c r="AX283" s="21">
        <f t="shared" si="561"/>
        <v>0</v>
      </c>
      <c r="AY283" s="21">
        <f t="shared" si="561"/>
        <v>0</v>
      </c>
      <c r="AZ283" s="21">
        <f t="shared" si="561"/>
        <v>0</v>
      </c>
      <c r="BA283" s="21">
        <f t="shared" si="561"/>
        <v>0</v>
      </c>
      <c r="BB283" s="21">
        <f t="shared" si="561"/>
        <v>0</v>
      </c>
      <c r="BC283" s="21">
        <f t="shared" si="561"/>
        <v>0</v>
      </c>
    </row>
    <row r="284" spans="1:55" x14ac:dyDescent="0.25">
      <c r="A284" s="41"/>
      <c r="B284" s="54"/>
      <c r="C284" s="74"/>
      <c r="D284" s="75">
        <v>52101</v>
      </c>
      <c r="E284" s="73" t="s">
        <v>247</v>
      </c>
      <c r="F284" s="19">
        <f>O284+V284+AC284+AJ284</f>
        <v>1192274.52</v>
      </c>
      <c r="G284" s="19">
        <v>1337538.4099999999</v>
      </c>
      <c r="H284" s="19">
        <f>SUM(F284:G284)</f>
        <v>2529812.9299999997</v>
      </c>
      <c r="I284" s="19">
        <f>R284+Y284+AF284+AM284</f>
        <v>746682.16</v>
      </c>
      <c r="J284" s="19">
        <f>S284+Z284+AG284+AN284</f>
        <v>746682.16</v>
      </c>
      <c r="K284" s="57">
        <f>H284-I284</f>
        <v>1783130.7699999996</v>
      </c>
      <c r="M284" s="57">
        <f t="shared" si="582"/>
        <v>0</v>
      </c>
      <c r="O284" s="19">
        <v>799322</v>
      </c>
      <c r="P284" s="19"/>
      <c r="Q284" s="19">
        <f>O284+P284</f>
        <v>799322</v>
      </c>
      <c r="R284" s="59">
        <v>677871.4</v>
      </c>
      <c r="S284" s="59">
        <v>677871.4</v>
      </c>
      <c r="T284" s="58">
        <f>Q284-R284</f>
        <v>121450.59999999998</v>
      </c>
      <c r="V284" s="60">
        <v>392952.52</v>
      </c>
      <c r="W284" s="60"/>
      <c r="X284" s="39">
        <f>V284+W284</f>
        <v>392952.52</v>
      </c>
      <c r="Y284" s="59">
        <v>68810.759999999995</v>
      </c>
      <c r="Z284" s="59">
        <v>68810.759999999995</v>
      </c>
      <c r="AA284" s="39">
        <f>X284-Y284</f>
        <v>324141.76</v>
      </c>
      <c r="AC284" s="19"/>
      <c r="AD284" s="19"/>
      <c r="AE284" s="19">
        <f>SUM(AC284:AD284)</f>
        <v>0</v>
      </c>
      <c r="AF284" s="19"/>
      <c r="AG284" s="19"/>
      <c r="AH284" s="19">
        <f>AE284-AF284</f>
        <v>0</v>
      </c>
      <c r="AJ284" s="19"/>
      <c r="AK284" s="19">
        <v>1337538.4099999999</v>
      </c>
      <c r="AL284" s="19">
        <f>SUM(AJ284:AK284)</f>
        <v>1337538.4099999999</v>
      </c>
      <c r="AM284" s="19"/>
      <c r="AN284" s="19"/>
      <c r="AO284" s="19">
        <f>AL284-AM284</f>
        <v>1337538.4099999999</v>
      </c>
      <c r="AQ284" s="21">
        <f t="shared" si="598"/>
        <v>1192274.52</v>
      </c>
      <c r="AR284" s="21">
        <f t="shared" si="598"/>
        <v>1337538.4099999999</v>
      </c>
      <c r="AS284" s="21">
        <f t="shared" si="598"/>
        <v>2529812.9299999997</v>
      </c>
      <c r="AT284" s="21">
        <f t="shared" si="597"/>
        <v>746682.16</v>
      </c>
      <c r="AU284" s="21">
        <f t="shared" si="597"/>
        <v>746682.16</v>
      </c>
      <c r="AV284" s="21">
        <f t="shared" si="597"/>
        <v>1783130.77</v>
      </c>
      <c r="AW284" s="18"/>
      <c r="AX284" s="21">
        <f t="shared" si="561"/>
        <v>0</v>
      </c>
      <c r="AY284" s="21">
        <f t="shared" si="561"/>
        <v>0</v>
      </c>
      <c r="AZ284" s="21">
        <f t="shared" si="561"/>
        <v>0</v>
      </c>
      <c r="BA284" s="21">
        <f t="shared" si="561"/>
        <v>0</v>
      </c>
      <c r="BB284" s="21">
        <f t="shared" si="561"/>
        <v>0</v>
      </c>
      <c r="BC284" s="21">
        <f t="shared" si="561"/>
        <v>0</v>
      </c>
    </row>
    <row r="285" spans="1:55" x14ac:dyDescent="0.25">
      <c r="A285" s="41"/>
      <c r="B285" s="48"/>
      <c r="C285" s="49">
        <v>52300</v>
      </c>
      <c r="D285" s="50" t="s">
        <v>248</v>
      </c>
      <c r="E285" s="51"/>
      <c r="F285" s="52">
        <f t="shared" ref="F285:K285" si="640">SUM(F286)</f>
        <v>22680</v>
      </c>
      <c r="G285" s="52">
        <f t="shared" si="640"/>
        <v>0</v>
      </c>
      <c r="H285" s="52">
        <f t="shared" si="640"/>
        <v>22680</v>
      </c>
      <c r="I285" s="52">
        <f t="shared" si="640"/>
        <v>0</v>
      </c>
      <c r="J285" s="52">
        <f t="shared" si="640"/>
        <v>0</v>
      </c>
      <c r="K285" s="53">
        <f t="shared" si="640"/>
        <v>22680</v>
      </c>
      <c r="M285" s="53">
        <f t="shared" si="582"/>
        <v>0</v>
      </c>
      <c r="O285" s="52">
        <f t="shared" ref="O285:T285" si="641">SUM(O286)</f>
        <v>22680</v>
      </c>
      <c r="P285" s="52">
        <f t="shared" si="641"/>
        <v>0</v>
      </c>
      <c r="Q285" s="52">
        <f t="shared" si="641"/>
        <v>22680</v>
      </c>
      <c r="R285" s="52">
        <f t="shared" si="641"/>
        <v>0</v>
      </c>
      <c r="S285" s="52">
        <f t="shared" si="641"/>
        <v>0</v>
      </c>
      <c r="T285" s="53">
        <f t="shared" si="641"/>
        <v>22680</v>
      </c>
      <c r="V285" s="61">
        <f t="shared" ref="V285:AA285" si="642">SUM(V286)</f>
        <v>0</v>
      </c>
      <c r="W285" s="61">
        <f t="shared" si="642"/>
        <v>0</v>
      </c>
      <c r="X285" s="61">
        <f t="shared" si="642"/>
        <v>0</v>
      </c>
      <c r="Y285" s="61">
        <f t="shared" si="642"/>
        <v>0</v>
      </c>
      <c r="Z285" s="61">
        <f t="shared" si="642"/>
        <v>0</v>
      </c>
      <c r="AA285" s="61">
        <f t="shared" si="642"/>
        <v>0</v>
      </c>
      <c r="AC285" s="52">
        <f t="shared" ref="AC285:AH285" si="643">SUM(AC286)</f>
        <v>0</v>
      </c>
      <c r="AD285" s="52">
        <f t="shared" si="643"/>
        <v>0</v>
      </c>
      <c r="AE285" s="52">
        <f t="shared" si="643"/>
        <v>0</v>
      </c>
      <c r="AF285" s="52">
        <f t="shared" si="643"/>
        <v>0</v>
      </c>
      <c r="AG285" s="52">
        <f t="shared" si="643"/>
        <v>0</v>
      </c>
      <c r="AH285" s="52">
        <f t="shared" si="643"/>
        <v>0</v>
      </c>
      <c r="AJ285" s="52">
        <f t="shared" ref="AJ285:AO285" si="644">SUM(AJ286)</f>
        <v>0</v>
      </c>
      <c r="AK285" s="52">
        <f t="shared" si="644"/>
        <v>0</v>
      </c>
      <c r="AL285" s="52">
        <f t="shared" si="644"/>
        <v>0</v>
      </c>
      <c r="AM285" s="52">
        <f t="shared" si="644"/>
        <v>0</v>
      </c>
      <c r="AN285" s="52">
        <f t="shared" si="644"/>
        <v>0</v>
      </c>
      <c r="AO285" s="52">
        <f t="shared" si="644"/>
        <v>0</v>
      </c>
      <c r="AQ285" s="21">
        <f t="shared" si="598"/>
        <v>22680</v>
      </c>
      <c r="AR285" s="21">
        <f t="shared" si="598"/>
        <v>0</v>
      </c>
      <c r="AS285" s="21">
        <f t="shared" si="598"/>
        <v>22680</v>
      </c>
      <c r="AT285" s="21">
        <f t="shared" si="597"/>
        <v>0</v>
      </c>
      <c r="AU285" s="21">
        <f t="shared" si="597"/>
        <v>0</v>
      </c>
      <c r="AV285" s="21">
        <f t="shared" si="597"/>
        <v>22680</v>
      </c>
      <c r="AW285" s="18"/>
      <c r="AX285" s="21">
        <f t="shared" si="561"/>
        <v>0</v>
      </c>
      <c r="AY285" s="21">
        <f t="shared" si="561"/>
        <v>0</v>
      </c>
      <c r="AZ285" s="21">
        <f t="shared" si="561"/>
        <v>0</v>
      </c>
      <c r="BA285" s="21">
        <f t="shared" si="561"/>
        <v>0</v>
      </c>
      <c r="BB285" s="21">
        <f t="shared" si="561"/>
        <v>0</v>
      </c>
      <c r="BC285" s="21">
        <f t="shared" si="561"/>
        <v>0</v>
      </c>
    </row>
    <row r="286" spans="1:55" x14ac:dyDescent="0.25">
      <c r="A286" s="41"/>
      <c r="B286" s="54"/>
      <c r="C286" s="74"/>
      <c r="D286" s="75">
        <v>52301</v>
      </c>
      <c r="E286" s="73" t="s">
        <v>248</v>
      </c>
      <c r="F286" s="19">
        <f>O286+V286+AC286+AJ286</f>
        <v>22680</v>
      </c>
      <c r="G286" s="19">
        <v>0</v>
      </c>
      <c r="H286" s="19">
        <f>SUM(F286:G286)</f>
        <v>22680</v>
      </c>
      <c r="I286" s="19">
        <f>R286+Y286+AF286+AM286</f>
        <v>0</v>
      </c>
      <c r="J286" s="19">
        <f>S286+Z286+AG286+AN286</f>
        <v>0</v>
      </c>
      <c r="K286" s="57">
        <f>H286-I286</f>
        <v>22680</v>
      </c>
      <c r="M286" s="57">
        <f t="shared" si="582"/>
        <v>0</v>
      </c>
      <c r="O286" s="19">
        <v>22680</v>
      </c>
      <c r="P286" s="19"/>
      <c r="Q286" s="19">
        <f>O286+P286</f>
        <v>22680</v>
      </c>
      <c r="R286" s="19"/>
      <c r="S286" s="19"/>
      <c r="T286" s="58">
        <f>Q286-R286</f>
        <v>22680</v>
      </c>
      <c r="V286" s="60"/>
      <c r="W286" s="60"/>
      <c r="X286" s="39">
        <f>V286+W286</f>
        <v>0</v>
      </c>
      <c r="Y286" s="60"/>
      <c r="Z286" s="60"/>
      <c r="AA286" s="39">
        <f>X286-Y286</f>
        <v>0</v>
      </c>
      <c r="AC286" s="19"/>
      <c r="AD286" s="19"/>
      <c r="AE286" s="19">
        <f>SUM(AC286:AD286)</f>
        <v>0</v>
      </c>
      <c r="AF286" s="19"/>
      <c r="AG286" s="19"/>
      <c r="AH286" s="19">
        <f>AE286-AF286</f>
        <v>0</v>
      </c>
      <c r="AJ286" s="19"/>
      <c r="AK286" s="19"/>
      <c r="AL286" s="19">
        <f>SUM(AJ286:AK286)</f>
        <v>0</v>
      </c>
      <c r="AM286" s="19"/>
      <c r="AN286" s="19"/>
      <c r="AO286" s="19">
        <f>AL286-AM286</f>
        <v>0</v>
      </c>
      <c r="AQ286" s="21">
        <f t="shared" si="598"/>
        <v>22680</v>
      </c>
      <c r="AR286" s="21">
        <f t="shared" si="598"/>
        <v>0</v>
      </c>
      <c r="AS286" s="21">
        <f t="shared" si="598"/>
        <v>22680</v>
      </c>
      <c r="AT286" s="21">
        <f t="shared" si="597"/>
        <v>0</v>
      </c>
      <c r="AU286" s="21">
        <f t="shared" si="597"/>
        <v>0</v>
      </c>
      <c r="AV286" s="21">
        <f t="shared" si="597"/>
        <v>22680</v>
      </c>
      <c r="AW286" s="18"/>
      <c r="AX286" s="21">
        <f t="shared" si="561"/>
        <v>0</v>
      </c>
      <c r="AY286" s="21">
        <f t="shared" si="561"/>
        <v>0</v>
      </c>
      <c r="AZ286" s="21">
        <f t="shared" si="561"/>
        <v>0</v>
      </c>
      <c r="BA286" s="21">
        <f t="shared" si="561"/>
        <v>0</v>
      </c>
      <c r="BB286" s="21">
        <f t="shared" si="561"/>
        <v>0</v>
      </c>
      <c r="BC286" s="21">
        <f t="shared" si="561"/>
        <v>0</v>
      </c>
    </row>
    <row r="287" spans="1:55" x14ac:dyDescent="0.25">
      <c r="A287" s="41"/>
      <c r="B287" s="48"/>
      <c r="C287" s="49" t="s">
        <v>249</v>
      </c>
      <c r="D287" s="50"/>
      <c r="E287" s="51"/>
      <c r="F287" s="52">
        <f t="shared" ref="F287:K287" si="645">SUM(F288)</f>
        <v>0</v>
      </c>
      <c r="G287" s="52">
        <f t="shared" si="645"/>
        <v>0</v>
      </c>
      <c r="H287" s="52">
        <f t="shared" si="645"/>
        <v>0</v>
      </c>
      <c r="I287" s="52">
        <f t="shared" si="645"/>
        <v>0</v>
      </c>
      <c r="J287" s="52">
        <f t="shared" si="645"/>
        <v>0</v>
      </c>
      <c r="K287" s="53">
        <f t="shared" si="645"/>
        <v>0</v>
      </c>
      <c r="M287" s="53">
        <f t="shared" si="582"/>
        <v>0</v>
      </c>
      <c r="O287" s="52">
        <f t="shared" ref="O287:T287" si="646">SUM(O288)</f>
        <v>0</v>
      </c>
      <c r="P287" s="52">
        <f t="shared" si="646"/>
        <v>0</v>
      </c>
      <c r="Q287" s="52">
        <f t="shared" si="646"/>
        <v>0</v>
      </c>
      <c r="R287" s="52">
        <f t="shared" si="646"/>
        <v>0</v>
      </c>
      <c r="S287" s="52">
        <f t="shared" si="646"/>
        <v>0</v>
      </c>
      <c r="T287" s="53">
        <f t="shared" si="646"/>
        <v>0</v>
      </c>
      <c r="V287" s="60"/>
      <c r="W287" s="60"/>
      <c r="X287" s="39"/>
      <c r="Y287" s="60"/>
      <c r="Z287" s="60"/>
      <c r="AA287" s="39"/>
      <c r="AC287" s="52">
        <f t="shared" ref="AC287:AH287" si="647">SUM(AC288)</f>
        <v>0</v>
      </c>
      <c r="AD287" s="52">
        <f t="shared" si="647"/>
        <v>0</v>
      </c>
      <c r="AE287" s="52">
        <f t="shared" si="647"/>
        <v>0</v>
      </c>
      <c r="AF287" s="52">
        <f t="shared" si="647"/>
        <v>0</v>
      </c>
      <c r="AG287" s="52">
        <f t="shared" si="647"/>
        <v>0</v>
      </c>
      <c r="AH287" s="52">
        <f t="shared" si="647"/>
        <v>0</v>
      </c>
      <c r="AJ287" s="52">
        <f t="shared" ref="AJ287:AO287" si="648">SUM(AJ288)</f>
        <v>0</v>
      </c>
      <c r="AK287" s="52">
        <f t="shared" si="648"/>
        <v>0</v>
      </c>
      <c r="AL287" s="52">
        <f t="shared" si="648"/>
        <v>0</v>
      </c>
      <c r="AM287" s="52">
        <f t="shared" si="648"/>
        <v>0</v>
      </c>
      <c r="AN287" s="52">
        <f t="shared" si="648"/>
        <v>0</v>
      </c>
      <c r="AO287" s="52">
        <f t="shared" si="648"/>
        <v>0</v>
      </c>
      <c r="AQ287" s="21">
        <f t="shared" si="598"/>
        <v>0</v>
      </c>
      <c r="AR287" s="21">
        <f t="shared" si="598"/>
        <v>0</v>
      </c>
      <c r="AS287" s="21">
        <f t="shared" si="598"/>
        <v>0</v>
      </c>
      <c r="AT287" s="21">
        <f t="shared" si="597"/>
        <v>0</v>
      </c>
      <c r="AU287" s="21">
        <f t="shared" si="597"/>
        <v>0</v>
      </c>
      <c r="AV287" s="21">
        <f t="shared" si="597"/>
        <v>0</v>
      </c>
      <c r="AW287" s="18"/>
      <c r="AX287" s="21">
        <f t="shared" si="561"/>
        <v>0</v>
      </c>
      <c r="AY287" s="21">
        <f t="shared" si="561"/>
        <v>0</v>
      </c>
      <c r="AZ287" s="21">
        <f t="shared" si="561"/>
        <v>0</v>
      </c>
      <c r="BA287" s="21">
        <f t="shared" si="561"/>
        <v>0</v>
      </c>
      <c r="BB287" s="21">
        <f t="shared" si="561"/>
        <v>0</v>
      </c>
      <c r="BC287" s="21">
        <f t="shared" si="561"/>
        <v>0</v>
      </c>
    </row>
    <row r="288" spans="1:55" ht="30" x14ac:dyDescent="0.25">
      <c r="A288" s="41"/>
      <c r="B288" s="54"/>
      <c r="C288" s="74"/>
      <c r="D288" s="75">
        <v>52901</v>
      </c>
      <c r="E288" s="73" t="s">
        <v>250</v>
      </c>
      <c r="F288" s="19">
        <f>O288+V288+AC288+AJ288</f>
        <v>0</v>
      </c>
      <c r="G288" s="19">
        <v>0</v>
      </c>
      <c r="H288" s="19">
        <f>SUM(F288:G288)</f>
        <v>0</v>
      </c>
      <c r="I288" s="19">
        <f>R288+Y288+AF288+AM288</f>
        <v>0</v>
      </c>
      <c r="J288" s="19">
        <f>S288+Z288+AG288+AN288</f>
        <v>0</v>
      </c>
      <c r="K288" s="57">
        <f>H288-I288</f>
        <v>0</v>
      </c>
      <c r="M288" s="57">
        <f t="shared" si="582"/>
        <v>0</v>
      </c>
      <c r="O288" s="19"/>
      <c r="P288" s="19"/>
      <c r="Q288" s="19">
        <f>O288+P288</f>
        <v>0</v>
      </c>
      <c r="R288" s="19"/>
      <c r="S288" s="19"/>
      <c r="T288" s="58">
        <f>Q288-R288</f>
        <v>0</v>
      </c>
      <c r="V288" s="60"/>
      <c r="W288" s="60"/>
      <c r="X288" s="39"/>
      <c r="Y288" s="60"/>
      <c r="Z288" s="60"/>
      <c r="AA288" s="39"/>
      <c r="AC288" s="19"/>
      <c r="AD288" s="19"/>
      <c r="AE288" s="19">
        <f>SUM(AC288:AD288)</f>
        <v>0</v>
      </c>
      <c r="AF288" s="19"/>
      <c r="AG288" s="19"/>
      <c r="AH288" s="19">
        <f>AE288-AF288</f>
        <v>0</v>
      </c>
      <c r="AJ288" s="19"/>
      <c r="AK288" s="19"/>
      <c r="AL288" s="19">
        <f>SUM(AJ288:AK288)</f>
        <v>0</v>
      </c>
      <c r="AM288" s="19"/>
      <c r="AN288" s="19"/>
      <c r="AO288" s="19">
        <f>AL288-AM288</f>
        <v>0</v>
      </c>
      <c r="AQ288" s="21">
        <f t="shared" si="598"/>
        <v>0</v>
      </c>
      <c r="AR288" s="21">
        <f t="shared" si="598"/>
        <v>0</v>
      </c>
      <c r="AS288" s="21">
        <f t="shared" si="598"/>
        <v>0</v>
      </c>
      <c r="AT288" s="21">
        <f t="shared" si="597"/>
        <v>0</v>
      </c>
      <c r="AU288" s="21">
        <f t="shared" si="597"/>
        <v>0</v>
      </c>
      <c r="AV288" s="21">
        <f t="shared" si="597"/>
        <v>0</v>
      </c>
      <c r="AW288" s="18"/>
      <c r="AX288" s="21">
        <f t="shared" si="561"/>
        <v>0</v>
      </c>
      <c r="AY288" s="21">
        <f t="shared" si="561"/>
        <v>0</v>
      </c>
      <c r="AZ288" s="21">
        <f t="shared" si="561"/>
        <v>0</v>
      </c>
      <c r="BA288" s="21">
        <f t="shared" si="561"/>
        <v>0</v>
      </c>
      <c r="BB288" s="21">
        <f t="shared" si="561"/>
        <v>0</v>
      </c>
      <c r="BC288" s="21">
        <f t="shared" si="561"/>
        <v>0</v>
      </c>
    </row>
    <row r="289" spans="1:55" x14ac:dyDescent="0.25">
      <c r="A289" s="41"/>
      <c r="B289" s="42">
        <v>53000</v>
      </c>
      <c r="C289" s="43" t="s">
        <v>251</v>
      </c>
      <c r="D289" s="44"/>
      <c r="E289" s="45"/>
      <c r="F289" s="46">
        <f t="shared" ref="F289:K289" si="649">SUM(F290)</f>
        <v>0</v>
      </c>
      <c r="G289" s="46">
        <f t="shared" si="649"/>
        <v>0</v>
      </c>
      <c r="H289" s="46">
        <f t="shared" si="649"/>
        <v>0</v>
      </c>
      <c r="I289" s="46">
        <f t="shared" si="649"/>
        <v>0</v>
      </c>
      <c r="J289" s="46">
        <f t="shared" si="649"/>
        <v>0</v>
      </c>
      <c r="K289" s="47">
        <f t="shared" si="649"/>
        <v>0</v>
      </c>
      <c r="M289" s="47">
        <f t="shared" si="582"/>
        <v>0</v>
      </c>
      <c r="O289" s="46">
        <f t="shared" ref="O289:T289" si="650">SUM(O290)</f>
        <v>0</v>
      </c>
      <c r="P289" s="46">
        <f t="shared" si="650"/>
        <v>0</v>
      </c>
      <c r="Q289" s="46">
        <f t="shared" si="650"/>
        <v>0</v>
      </c>
      <c r="R289" s="46">
        <f t="shared" si="650"/>
        <v>0</v>
      </c>
      <c r="S289" s="46">
        <f t="shared" si="650"/>
        <v>0</v>
      </c>
      <c r="T289" s="47">
        <f t="shared" si="650"/>
        <v>0</v>
      </c>
      <c r="V289" s="62">
        <f t="shared" ref="V289:AA289" si="651">SUM(V290)</f>
        <v>0</v>
      </c>
      <c r="W289" s="62">
        <f t="shared" si="651"/>
        <v>0</v>
      </c>
      <c r="X289" s="62">
        <f t="shared" si="651"/>
        <v>0</v>
      </c>
      <c r="Y289" s="62">
        <f t="shared" si="651"/>
        <v>0</v>
      </c>
      <c r="Z289" s="62">
        <f t="shared" si="651"/>
        <v>0</v>
      </c>
      <c r="AA289" s="62">
        <f t="shared" si="651"/>
        <v>0</v>
      </c>
      <c r="AC289" s="46">
        <f t="shared" ref="AC289:AH289" si="652">SUM(AC290)</f>
        <v>0</v>
      </c>
      <c r="AD289" s="46">
        <f t="shared" si="652"/>
        <v>0</v>
      </c>
      <c r="AE289" s="46">
        <f t="shared" si="652"/>
        <v>0</v>
      </c>
      <c r="AF289" s="46">
        <f t="shared" si="652"/>
        <v>0</v>
      </c>
      <c r="AG289" s="46">
        <f t="shared" si="652"/>
        <v>0</v>
      </c>
      <c r="AH289" s="46">
        <f t="shared" si="652"/>
        <v>0</v>
      </c>
      <c r="AJ289" s="46">
        <f t="shared" ref="AJ289:AO289" si="653">SUM(AJ290)</f>
        <v>0</v>
      </c>
      <c r="AK289" s="46">
        <f t="shared" si="653"/>
        <v>0</v>
      </c>
      <c r="AL289" s="46">
        <f t="shared" si="653"/>
        <v>0</v>
      </c>
      <c r="AM289" s="46">
        <f t="shared" si="653"/>
        <v>0</v>
      </c>
      <c r="AN289" s="46">
        <f t="shared" si="653"/>
        <v>0</v>
      </c>
      <c r="AO289" s="46">
        <f t="shared" si="653"/>
        <v>0</v>
      </c>
      <c r="AQ289" s="21">
        <f t="shared" si="598"/>
        <v>0</v>
      </c>
      <c r="AR289" s="21">
        <f t="shared" si="598"/>
        <v>0</v>
      </c>
      <c r="AS289" s="21">
        <f t="shared" si="598"/>
        <v>0</v>
      </c>
      <c r="AT289" s="21">
        <f t="shared" si="597"/>
        <v>0</v>
      </c>
      <c r="AU289" s="21">
        <f t="shared" si="597"/>
        <v>0</v>
      </c>
      <c r="AV289" s="21">
        <f t="shared" si="597"/>
        <v>0</v>
      </c>
      <c r="AW289" s="18"/>
      <c r="AX289" s="21">
        <f t="shared" si="561"/>
        <v>0</v>
      </c>
      <c r="AY289" s="21">
        <f t="shared" si="561"/>
        <v>0</v>
      </c>
      <c r="AZ289" s="21">
        <f t="shared" si="561"/>
        <v>0</v>
      </c>
      <c r="BA289" s="21">
        <f t="shared" si="561"/>
        <v>0</v>
      </c>
      <c r="BB289" s="21">
        <f t="shared" si="561"/>
        <v>0</v>
      </c>
      <c r="BC289" s="21">
        <f t="shared" si="561"/>
        <v>0</v>
      </c>
    </row>
    <row r="290" spans="1:55" x14ac:dyDescent="0.25">
      <c r="A290" s="41"/>
      <c r="B290" s="48"/>
      <c r="C290" s="49">
        <v>53200</v>
      </c>
      <c r="D290" s="50" t="s">
        <v>252</v>
      </c>
      <c r="E290" s="51"/>
      <c r="F290" s="52">
        <f t="shared" ref="F290:K290" si="654">SUM(F291:F292)</f>
        <v>0</v>
      </c>
      <c r="G290" s="52">
        <f t="shared" si="654"/>
        <v>0</v>
      </c>
      <c r="H290" s="52">
        <f t="shared" si="654"/>
        <v>0</v>
      </c>
      <c r="I290" s="52">
        <f t="shared" si="654"/>
        <v>0</v>
      </c>
      <c r="J290" s="52">
        <f t="shared" si="654"/>
        <v>0</v>
      </c>
      <c r="K290" s="53">
        <f t="shared" si="654"/>
        <v>0</v>
      </c>
      <c r="M290" s="53">
        <f t="shared" si="582"/>
        <v>0</v>
      </c>
      <c r="O290" s="52">
        <f>SUM(O291:O291)</f>
        <v>0</v>
      </c>
      <c r="P290" s="52">
        <f>SUM(P291:P292)</f>
        <v>0</v>
      </c>
      <c r="Q290" s="52">
        <f>SUM(Q291:Q292)</f>
        <v>0</v>
      </c>
      <c r="R290" s="52">
        <f>SUM(R291:R292)</f>
        <v>0</v>
      </c>
      <c r="S290" s="52">
        <f>SUM(S291:S292)</f>
        <v>0</v>
      </c>
      <c r="T290" s="53">
        <f>SUM(T291:T292)</f>
        <v>0</v>
      </c>
      <c r="V290" s="61">
        <f t="shared" ref="V290:AA290" si="655">SUM(V292)</f>
        <v>0</v>
      </c>
      <c r="W290" s="61">
        <f>SUM(W292)</f>
        <v>0</v>
      </c>
      <c r="X290" s="61">
        <f t="shared" si="655"/>
        <v>0</v>
      </c>
      <c r="Y290" s="61">
        <f>SUM(Y292)</f>
        <v>0</v>
      </c>
      <c r="Z290" s="61">
        <f>SUM(Z292)</f>
        <v>0</v>
      </c>
      <c r="AA290" s="61">
        <f t="shared" si="655"/>
        <v>0</v>
      </c>
      <c r="AC290" s="52">
        <f t="shared" ref="AC290:AH290" si="656">SUM(AC291:AC292)</f>
        <v>0</v>
      </c>
      <c r="AD290" s="52">
        <f t="shared" si="656"/>
        <v>0</v>
      </c>
      <c r="AE290" s="52">
        <f t="shared" si="656"/>
        <v>0</v>
      </c>
      <c r="AF290" s="52">
        <f t="shared" si="656"/>
        <v>0</v>
      </c>
      <c r="AG290" s="52">
        <f t="shared" si="656"/>
        <v>0</v>
      </c>
      <c r="AH290" s="52">
        <f t="shared" si="656"/>
        <v>0</v>
      </c>
      <c r="AJ290" s="52">
        <f t="shared" ref="AJ290:AO290" si="657">SUM(AJ291:AJ292)</f>
        <v>0</v>
      </c>
      <c r="AK290" s="52">
        <f t="shared" si="657"/>
        <v>0</v>
      </c>
      <c r="AL290" s="52">
        <f t="shared" si="657"/>
        <v>0</v>
      </c>
      <c r="AM290" s="52">
        <f t="shared" si="657"/>
        <v>0</v>
      </c>
      <c r="AN290" s="52">
        <f t="shared" si="657"/>
        <v>0</v>
      </c>
      <c r="AO290" s="52">
        <f t="shared" si="657"/>
        <v>0</v>
      </c>
      <c r="AQ290" s="21">
        <f t="shared" si="598"/>
        <v>0</v>
      </c>
      <c r="AR290" s="21">
        <f t="shared" si="598"/>
        <v>0</v>
      </c>
      <c r="AS290" s="21">
        <f t="shared" si="598"/>
        <v>0</v>
      </c>
      <c r="AT290" s="21">
        <f t="shared" si="597"/>
        <v>0</v>
      </c>
      <c r="AU290" s="21">
        <f t="shared" si="597"/>
        <v>0</v>
      </c>
      <c r="AV290" s="21">
        <f t="shared" si="597"/>
        <v>0</v>
      </c>
      <c r="AW290" s="18"/>
      <c r="AX290" s="21">
        <f t="shared" si="561"/>
        <v>0</v>
      </c>
      <c r="AY290" s="21">
        <f t="shared" si="561"/>
        <v>0</v>
      </c>
      <c r="AZ290" s="21">
        <f t="shared" si="561"/>
        <v>0</v>
      </c>
      <c r="BA290" s="21">
        <f t="shared" si="561"/>
        <v>0</v>
      </c>
      <c r="BB290" s="21">
        <f t="shared" si="561"/>
        <v>0</v>
      </c>
      <c r="BC290" s="21">
        <f t="shared" si="561"/>
        <v>0</v>
      </c>
    </row>
    <row r="291" spans="1:55" x14ac:dyDescent="0.25">
      <c r="A291" s="41"/>
      <c r="B291" s="54"/>
      <c r="C291" s="74"/>
      <c r="D291" s="75">
        <v>53101</v>
      </c>
      <c r="E291" s="77" t="s">
        <v>253</v>
      </c>
      <c r="F291" s="19">
        <f>O291+V291+AC291+AJ291</f>
        <v>0</v>
      </c>
      <c r="G291" s="19">
        <v>0</v>
      </c>
      <c r="H291" s="19">
        <f>SUM(F291:G291)</f>
        <v>0</v>
      </c>
      <c r="I291" s="19">
        <f>R291+Y291+AF291+AM291</f>
        <v>0</v>
      </c>
      <c r="J291" s="19">
        <f>S291+Z291+AG291+AN291</f>
        <v>0</v>
      </c>
      <c r="K291" s="57">
        <f>H291-I291</f>
        <v>0</v>
      </c>
      <c r="M291" s="57">
        <f t="shared" si="582"/>
        <v>0</v>
      </c>
      <c r="O291" s="19"/>
      <c r="P291" s="19"/>
      <c r="Q291" s="19">
        <f>O291+P291</f>
        <v>0</v>
      </c>
      <c r="R291" s="19"/>
      <c r="S291" s="19"/>
      <c r="T291" s="58">
        <f>Q291-R291</f>
        <v>0</v>
      </c>
      <c r="V291" s="60"/>
      <c r="W291" s="60"/>
      <c r="X291" s="39"/>
      <c r="Y291" s="60"/>
      <c r="Z291" s="60"/>
      <c r="AA291" s="39"/>
      <c r="AC291" s="19"/>
      <c r="AD291" s="19"/>
      <c r="AE291" s="19">
        <f>SUM(AC291:AD291)</f>
        <v>0</v>
      </c>
      <c r="AF291" s="19"/>
      <c r="AG291" s="19"/>
      <c r="AH291" s="19">
        <f>AE291-AF291</f>
        <v>0</v>
      </c>
      <c r="AJ291" s="19"/>
      <c r="AK291" s="19"/>
      <c r="AL291" s="19">
        <f>SUM(AJ291:AK291)</f>
        <v>0</v>
      </c>
      <c r="AM291" s="19"/>
      <c r="AN291" s="19"/>
      <c r="AO291" s="19">
        <f>AL291-AM291</f>
        <v>0</v>
      </c>
      <c r="AQ291" s="21">
        <f t="shared" si="598"/>
        <v>0</v>
      </c>
      <c r="AR291" s="21">
        <f t="shared" si="598"/>
        <v>0</v>
      </c>
      <c r="AS291" s="21">
        <f t="shared" si="598"/>
        <v>0</v>
      </c>
      <c r="AT291" s="21">
        <f t="shared" si="597"/>
        <v>0</v>
      </c>
      <c r="AU291" s="21">
        <f t="shared" si="597"/>
        <v>0</v>
      </c>
      <c r="AV291" s="21">
        <f t="shared" si="597"/>
        <v>0</v>
      </c>
      <c r="AW291" s="18"/>
      <c r="AX291" s="21">
        <f t="shared" si="561"/>
        <v>0</v>
      </c>
      <c r="AY291" s="21">
        <f t="shared" si="561"/>
        <v>0</v>
      </c>
      <c r="AZ291" s="21">
        <f t="shared" si="561"/>
        <v>0</v>
      </c>
      <c r="BA291" s="21">
        <f t="shared" si="561"/>
        <v>0</v>
      </c>
      <c r="BB291" s="21">
        <f t="shared" si="561"/>
        <v>0</v>
      </c>
      <c r="BC291" s="21">
        <f t="shared" si="561"/>
        <v>0</v>
      </c>
    </row>
    <row r="292" spans="1:55" x14ac:dyDescent="0.25">
      <c r="A292" s="41"/>
      <c r="B292" s="54"/>
      <c r="C292" s="74"/>
      <c r="D292" s="75">
        <v>53201</v>
      </c>
      <c r="E292" s="77" t="s">
        <v>252</v>
      </c>
      <c r="F292" s="19">
        <f>O292+V292+AC292+AJ292</f>
        <v>0</v>
      </c>
      <c r="G292" s="19">
        <v>0</v>
      </c>
      <c r="H292" s="19">
        <f>SUM(F292:G292)</f>
        <v>0</v>
      </c>
      <c r="I292" s="19">
        <f>R292+Y292+AF292+AM292</f>
        <v>0</v>
      </c>
      <c r="J292" s="19">
        <f>S292+Z292+AG292+AN292</f>
        <v>0</v>
      </c>
      <c r="K292" s="57">
        <f>H292-I292</f>
        <v>0</v>
      </c>
      <c r="M292" s="57">
        <f t="shared" si="582"/>
        <v>0</v>
      </c>
      <c r="O292" s="19"/>
      <c r="P292" s="19"/>
      <c r="Q292" s="19">
        <f>O292+P292</f>
        <v>0</v>
      </c>
      <c r="R292" s="19"/>
      <c r="S292" s="19"/>
      <c r="T292" s="58">
        <f>Q292-R292</f>
        <v>0</v>
      </c>
      <c r="V292" s="60"/>
      <c r="W292" s="60"/>
      <c r="X292" s="39">
        <f>V292+W292</f>
        <v>0</v>
      </c>
      <c r="Y292" s="60"/>
      <c r="Z292" s="60"/>
      <c r="AA292" s="39">
        <f>X292-Y292</f>
        <v>0</v>
      </c>
      <c r="AC292" s="19"/>
      <c r="AD292" s="19"/>
      <c r="AE292" s="19">
        <f>SUM(AC292:AD292)</f>
        <v>0</v>
      </c>
      <c r="AF292" s="19"/>
      <c r="AG292" s="19"/>
      <c r="AH292" s="19">
        <f>AE292-AF292</f>
        <v>0</v>
      </c>
      <c r="AJ292" s="19"/>
      <c r="AK292" s="19"/>
      <c r="AL292" s="19">
        <f>SUM(AJ292:AK292)</f>
        <v>0</v>
      </c>
      <c r="AM292" s="19"/>
      <c r="AN292" s="19"/>
      <c r="AO292" s="19">
        <f>AL292-AM292</f>
        <v>0</v>
      </c>
      <c r="AQ292" s="21">
        <f t="shared" si="598"/>
        <v>0</v>
      </c>
      <c r="AR292" s="21">
        <f t="shared" si="598"/>
        <v>0</v>
      </c>
      <c r="AS292" s="21">
        <f t="shared" si="598"/>
        <v>0</v>
      </c>
      <c r="AT292" s="21">
        <f t="shared" si="597"/>
        <v>0</v>
      </c>
      <c r="AU292" s="21">
        <f t="shared" si="597"/>
        <v>0</v>
      </c>
      <c r="AV292" s="21">
        <f t="shared" si="597"/>
        <v>0</v>
      </c>
      <c r="AW292" s="18"/>
      <c r="AX292" s="21">
        <f t="shared" si="561"/>
        <v>0</v>
      </c>
      <c r="AY292" s="21">
        <f t="shared" si="561"/>
        <v>0</v>
      </c>
      <c r="AZ292" s="21">
        <f t="shared" si="561"/>
        <v>0</v>
      </c>
      <c r="BA292" s="21">
        <f t="shared" si="561"/>
        <v>0</v>
      </c>
      <c r="BB292" s="21">
        <f t="shared" si="561"/>
        <v>0</v>
      </c>
      <c r="BC292" s="21">
        <f t="shared" si="561"/>
        <v>0</v>
      </c>
    </row>
    <row r="293" spans="1:55" x14ac:dyDescent="0.25">
      <c r="A293" s="41"/>
      <c r="B293" s="42">
        <v>54000</v>
      </c>
      <c r="C293" s="43" t="s">
        <v>254</v>
      </c>
      <c r="D293" s="44"/>
      <c r="E293" s="45"/>
      <c r="F293" s="46">
        <f>SUM(F294)</f>
        <v>1870305</v>
      </c>
      <c r="G293" s="46">
        <f t="shared" ref="G293:K294" si="658">SUM(G294)</f>
        <v>0</v>
      </c>
      <c r="H293" s="46">
        <f t="shared" si="658"/>
        <v>1870305</v>
      </c>
      <c r="I293" s="46">
        <f t="shared" si="658"/>
        <v>1787328</v>
      </c>
      <c r="J293" s="46">
        <f t="shared" si="658"/>
        <v>0</v>
      </c>
      <c r="K293" s="47">
        <f t="shared" si="658"/>
        <v>82977</v>
      </c>
      <c r="M293" s="46">
        <f t="shared" si="582"/>
        <v>1787328</v>
      </c>
      <c r="O293" s="46">
        <f t="shared" ref="O293:T294" si="659">SUM(O294)</f>
        <v>370305</v>
      </c>
      <c r="P293" s="46">
        <f t="shared" si="659"/>
        <v>0</v>
      </c>
      <c r="Q293" s="46">
        <f t="shared" si="659"/>
        <v>370305</v>
      </c>
      <c r="R293" s="46">
        <f t="shared" si="659"/>
        <v>287328</v>
      </c>
      <c r="S293" s="46">
        <f t="shared" si="659"/>
        <v>0</v>
      </c>
      <c r="T293" s="47">
        <f t="shared" si="659"/>
        <v>82977</v>
      </c>
      <c r="V293" s="62">
        <f t="shared" ref="V293:AA294" si="660">SUM(V294)</f>
        <v>1500000</v>
      </c>
      <c r="W293" s="62">
        <f t="shared" si="660"/>
        <v>0</v>
      </c>
      <c r="X293" s="62">
        <f t="shared" si="660"/>
        <v>1500000</v>
      </c>
      <c r="Y293" s="62">
        <f t="shared" si="660"/>
        <v>1500000</v>
      </c>
      <c r="Z293" s="62">
        <f t="shared" si="660"/>
        <v>0</v>
      </c>
      <c r="AA293" s="62">
        <f t="shared" si="660"/>
        <v>0</v>
      </c>
      <c r="AC293" s="46">
        <f t="shared" ref="AC293:AH294" si="661">SUM(AC294)</f>
        <v>0</v>
      </c>
      <c r="AD293" s="46">
        <f t="shared" si="661"/>
        <v>0</v>
      </c>
      <c r="AE293" s="46">
        <f t="shared" si="661"/>
        <v>0</v>
      </c>
      <c r="AF293" s="46">
        <f t="shared" si="661"/>
        <v>0</v>
      </c>
      <c r="AG293" s="46">
        <f t="shared" si="661"/>
        <v>0</v>
      </c>
      <c r="AH293" s="46">
        <f t="shared" si="661"/>
        <v>0</v>
      </c>
      <c r="AJ293" s="46">
        <f t="shared" ref="AJ293:AO294" si="662">SUM(AJ294)</f>
        <v>0</v>
      </c>
      <c r="AK293" s="46">
        <f t="shared" si="662"/>
        <v>0</v>
      </c>
      <c r="AL293" s="46">
        <f t="shared" si="662"/>
        <v>0</v>
      </c>
      <c r="AM293" s="46">
        <f t="shared" si="662"/>
        <v>0</v>
      </c>
      <c r="AN293" s="46">
        <f t="shared" si="662"/>
        <v>0</v>
      </c>
      <c r="AO293" s="46">
        <f t="shared" si="662"/>
        <v>0</v>
      </c>
      <c r="AQ293" s="21">
        <f t="shared" si="598"/>
        <v>1870305</v>
      </c>
      <c r="AR293" s="21">
        <f t="shared" si="598"/>
        <v>0</v>
      </c>
      <c r="AS293" s="21">
        <f t="shared" si="598"/>
        <v>1870305</v>
      </c>
      <c r="AT293" s="21">
        <f t="shared" si="597"/>
        <v>1787328</v>
      </c>
      <c r="AU293" s="21">
        <f t="shared" si="597"/>
        <v>0</v>
      </c>
      <c r="AV293" s="21">
        <f t="shared" si="597"/>
        <v>82977</v>
      </c>
      <c r="AW293" s="18"/>
      <c r="AX293" s="21">
        <f t="shared" si="561"/>
        <v>0</v>
      </c>
      <c r="AY293" s="21">
        <f t="shared" si="561"/>
        <v>0</v>
      </c>
      <c r="AZ293" s="21">
        <f t="shared" si="561"/>
        <v>0</v>
      </c>
      <c r="BA293" s="21">
        <f t="shared" ref="BA293:BC323" si="663">I293-AT293</f>
        <v>0</v>
      </c>
      <c r="BB293" s="21">
        <f t="shared" si="663"/>
        <v>0</v>
      </c>
      <c r="BC293" s="21">
        <f t="shared" si="663"/>
        <v>0</v>
      </c>
    </row>
    <row r="294" spans="1:55" x14ac:dyDescent="0.25">
      <c r="A294" s="41"/>
      <c r="B294" s="48"/>
      <c r="C294" s="49">
        <v>54100</v>
      </c>
      <c r="D294" s="50" t="s">
        <v>254</v>
      </c>
      <c r="E294" s="51"/>
      <c r="F294" s="52">
        <f>SUM(F295)</f>
        <v>1870305</v>
      </c>
      <c r="G294" s="52">
        <f t="shared" si="658"/>
        <v>0</v>
      </c>
      <c r="H294" s="52">
        <f t="shared" si="658"/>
        <v>1870305</v>
      </c>
      <c r="I294" s="52">
        <f t="shared" si="658"/>
        <v>1787328</v>
      </c>
      <c r="J294" s="52">
        <f t="shared" si="658"/>
        <v>0</v>
      </c>
      <c r="K294" s="53">
        <f t="shared" si="658"/>
        <v>82977</v>
      </c>
      <c r="M294" s="52">
        <f t="shared" si="582"/>
        <v>1787328</v>
      </c>
      <c r="O294" s="52">
        <f t="shared" si="659"/>
        <v>370305</v>
      </c>
      <c r="P294" s="52">
        <f t="shared" si="659"/>
        <v>0</v>
      </c>
      <c r="Q294" s="52">
        <f t="shared" si="659"/>
        <v>370305</v>
      </c>
      <c r="R294" s="52">
        <f t="shared" si="659"/>
        <v>287328</v>
      </c>
      <c r="S294" s="52">
        <f t="shared" si="659"/>
        <v>0</v>
      </c>
      <c r="T294" s="53">
        <f t="shared" si="659"/>
        <v>82977</v>
      </c>
      <c r="V294" s="61">
        <f t="shared" si="660"/>
        <v>1500000</v>
      </c>
      <c r="W294" s="61">
        <f t="shared" si="660"/>
        <v>0</v>
      </c>
      <c r="X294" s="61">
        <f t="shared" si="660"/>
        <v>1500000</v>
      </c>
      <c r="Y294" s="61">
        <f t="shared" si="660"/>
        <v>1500000</v>
      </c>
      <c r="Z294" s="61">
        <f t="shared" si="660"/>
        <v>0</v>
      </c>
      <c r="AA294" s="61">
        <f t="shared" si="660"/>
        <v>0</v>
      </c>
      <c r="AC294" s="52">
        <f t="shared" si="661"/>
        <v>0</v>
      </c>
      <c r="AD294" s="52">
        <f t="shared" si="661"/>
        <v>0</v>
      </c>
      <c r="AE294" s="52">
        <f t="shared" si="661"/>
        <v>0</v>
      </c>
      <c r="AF294" s="52">
        <f t="shared" si="661"/>
        <v>0</v>
      </c>
      <c r="AG294" s="52">
        <f t="shared" si="661"/>
        <v>0</v>
      </c>
      <c r="AH294" s="52">
        <f t="shared" si="661"/>
        <v>0</v>
      </c>
      <c r="AJ294" s="52">
        <f t="shared" si="662"/>
        <v>0</v>
      </c>
      <c r="AK294" s="52">
        <f t="shared" si="662"/>
        <v>0</v>
      </c>
      <c r="AL294" s="52">
        <f t="shared" si="662"/>
        <v>0</v>
      </c>
      <c r="AM294" s="52">
        <f t="shared" si="662"/>
        <v>0</v>
      </c>
      <c r="AN294" s="52">
        <f t="shared" si="662"/>
        <v>0</v>
      </c>
      <c r="AO294" s="52">
        <f t="shared" si="662"/>
        <v>0</v>
      </c>
      <c r="AQ294" s="21">
        <f t="shared" si="598"/>
        <v>1870305</v>
      </c>
      <c r="AR294" s="21">
        <f t="shared" si="598"/>
        <v>0</v>
      </c>
      <c r="AS294" s="21">
        <f t="shared" si="598"/>
        <v>1870305</v>
      </c>
      <c r="AT294" s="21">
        <f t="shared" si="597"/>
        <v>1787328</v>
      </c>
      <c r="AU294" s="21">
        <f t="shared" si="597"/>
        <v>0</v>
      </c>
      <c r="AV294" s="21">
        <f t="shared" si="597"/>
        <v>82977</v>
      </c>
      <c r="AW294" s="18"/>
      <c r="AX294" s="21">
        <f t="shared" ref="AX294:AZ323" si="664">F294-AQ294</f>
        <v>0</v>
      </c>
      <c r="AY294" s="21">
        <f t="shared" si="664"/>
        <v>0</v>
      </c>
      <c r="AZ294" s="21">
        <f t="shared" si="664"/>
        <v>0</v>
      </c>
      <c r="BA294" s="21">
        <f t="shared" si="663"/>
        <v>0</v>
      </c>
      <c r="BB294" s="21">
        <f t="shared" si="663"/>
        <v>0</v>
      </c>
      <c r="BC294" s="21">
        <f t="shared" si="663"/>
        <v>0</v>
      </c>
    </row>
    <row r="295" spans="1:55" x14ac:dyDescent="0.25">
      <c r="A295" s="41"/>
      <c r="B295" s="54"/>
      <c r="C295" s="74"/>
      <c r="D295" s="75">
        <v>54101</v>
      </c>
      <c r="E295" s="73" t="s">
        <v>254</v>
      </c>
      <c r="F295" s="19">
        <f>O295+V295+AC295+AJ295</f>
        <v>1870305</v>
      </c>
      <c r="G295" s="19">
        <v>0</v>
      </c>
      <c r="H295" s="19">
        <f>SUM(F295:G295)</f>
        <v>1870305</v>
      </c>
      <c r="I295" s="19">
        <f>R295+Y295+AF295+AM295</f>
        <v>1787328</v>
      </c>
      <c r="J295" s="19">
        <f>S295+Z295+AG295+AN295</f>
        <v>0</v>
      </c>
      <c r="K295" s="57">
        <f>H295-I295</f>
        <v>82977</v>
      </c>
      <c r="M295" s="57">
        <f t="shared" si="582"/>
        <v>1787328</v>
      </c>
      <c r="O295" s="19">
        <v>370305</v>
      </c>
      <c r="P295" s="19"/>
      <c r="Q295" s="19">
        <f>O295+P295</f>
        <v>370305</v>
      </c>
      <c r="R295" s="59">
        <v>287328</v>
      </c>
      <c r="S295" s="19"/>
      <c r="T295" s="58">
        <f>Q295-R295</f>
        <v>82977</v>
      </c>
      <c r="V295" s="60">
        <v>1500000</v>
      </c>
      <c r="W295" s="60"/>
      <c r="X295" s="39">
        <f>V295+W295</f>
        <v>1500000</v>
      </c>
      <c r="Y295" s="60">
        <v>1500000</v>
      </c>
      <c r="Z295" s="60"/>
      <c r="AA295" s="39">
        <f>X295-Y295</f>
        <v>0</v>
      </c>
      <c r="AC295" s="19"/>
      <c r="AD295" s="19"/>
      <c r="AE295" s="19">
        <f>SUM(AC295:AD295)</f>
        <v>0</v>
      </c>
      <c r="AF295" s="19"/>
      <c r="AG295" s="19"/>
      <c r="AH295" s="19">
        <f>AE295-AF295</f>
        <v>0</v>
      </c>
      <c r="AJ295" s="19"/>
      <c r="AK295" s="19"/>
      <c r="AL295" s="19">
        <f>SUM(AJ295:AK295)</f>
        <v>0</v>
      </c>
      <c r="AM295" s="19"/>
      <c r="AN295" s="19"/>
      <c r="AO295" s="19">
        <f>AL295-AM295</f>
        <v>0</v>
      </c>
      <c r="AQ295" s="21">
        <f t="shared" si="598"/>
        <v>1870305</v>
      </c>
      <c r="AR295" s="21">
        <f t="shared" si="598"/>
        <v>0</v>
      </c>
      <c r="AS295" s="21">
        <f t="shared" si="598"/>
        <v>1870305</v>
      </c>
      <c r="AT295" s="21">
        <f t="shared" si="597"/>
        <v>1787328</v>
      </c>
      <c r="AU295" s="21">
        <f t="shared" si="597"/>
        <v>0</v>
      </c>
      <c r="AV295" s="21">
        <f t="shared" si="597"/>
        <v>82977</v>
      </c>
      <c r="AW295" s="18"/>
      <c r="AX295" s="21">
        <f t="shared" si="664"/>
        <v>0</v>
      </c>
      <c r="AY295" s="21">
        <f t="shared" si="664"/>
        <v>0</v>
      </c>
      <c r="AZ295" s="21">
        <f t="shared" si="664"/>
        <v>0</v>
      </c>
      <c r="BA295" s="21">
        <f t="shared" si="663"/>
        <v>0</v>
      </c>
      <c r="BB295" s="21">
        <f t="shared" si="663"/>
        <v>0</v>
      </c>
      <c r="BC295" s="21">
        <f t="shared" si="663"/>
        <v>0</v>
      </c>
    </row>
    <row r="296" spans="1:55" x14ac:dyDescent="0.25">
      <c r="A296" s="41"/>
      <c r="B296" s="42">
        <v>55000</v>
      </c>
      <c r="C296" s="43"/>
      <c r="D296" s="44"/>
      <c r="E296" s="45"/>
      <c r="F296" s="46">
        <f>SUM(F297)</f>
        <v>139946</v>
      </c>
      <c r="G296" s="46">
        <f t="shared" ref="G296:K297" si="665">SUM(G297)</f>
        <v>0</v>
      </c>
      <c r="H296" s="46">
        <f t="shared" si="665"/>
        <v>139946</v>
      </c>
      <c r="I296" s="46">
        <f t="shared" si="665"/>
        <v>0</v>
      </c>
      <c r="J296" s="46">
        <f t="shared" si="665"/>
        <v>0</v>
      </c>
      <c r="K296" s="47">
        <f t="shared" si="665"/>
        <v>139946</v>
      </c>
      <c r="M296" s="46">
        <f t="shared" si="582"/>
        <v>0</v>
      </c>
      <c r="O296" s="46">
        <f>SUM(O297)</f>
        <v>139946</v>
      </c>
      <c r="P296" s="46">
        <f>SUM(P297)</f>
        <v>0</v>
      </c>
      <c r="Q296" s="46">
        <f t="shared" ref="Q296:T297" si="666">SUM(Q297)</f>
        <v>139946</v>
      </c>
      <c r="R296" s="46">
        <f t="shared" si="666"/>
        <v>0</v>
      </c>
      <c r="S296" s="46">
        <f t="shared" si="666"/>
        <v>0</v>
      </c>
      <c r="T296" s="46">
        <f t="shared" si="666"/>
        <v>139946</v>
      </c>
      <c r="V296" s="62"/>
      <c r="W296" s="62"/>
      <c r="X296" s="62"/>
      <c r="Y296" s="62"/>
      <c r="Z296" s="62"/>
      <c r="AA296" s="62"/>
      <c r="AC296" s="46">
        <f t="shared" ref="AC296:AH297" si="667">SUM(AC297)</f>
        <v>0</v>
      </c>
      <c r="AD296" s="46">
        <f t="shared" si="667"/>
        <v>0</v>
      </c>
      <c r="AE296" s="46">
        <f t="shared" si="667"/>
        <v>0</v>
      </c>
      <c r="AF296" s="46">
        <f t="shared" si="667"/>
        <v>0</v>
      </c>
      <c r="AG296" s="46">
        <f t="shared" si="667"/>
        <v>0</v>
      </c>
      <c r="AH296" s="46">
        <f t="shared" si="667"/>
        <v>0</v>
      </c>
      <c r="AJ296" s="46">
        <f t="shared" ref="AJ296:AO297" si="668">SUM(AJ297)</f>
        <v>0</v>
      </c>
      <c r="AK296" s="46">
        <f t="shared" si="668"/>
        <v>0</v>
      </c>
      <c r="AL296" s="46">
        <f t="shared" si="668"/>
        <v>0</v>
      </c>
      <c r="AM296" s="46">
        <f t="shared" si="668"/>
        <v>0</v>
      </c>
      <c r="AN296" s="46">
        <f t="shared" si="668"/>
        <v>0</v>
      </c>
      <c r="AO296" s="46">
        <f t="shared" si="668"/>
        <v>0</v>
      </c>
      <c r="AQ296" s="21">
        <f t="shared" si="598"/>
        <v>139946</v>
      </c>
      <c r="AR296" s="21">
        <f t="shared" si="598"/>
        <v>0</v>
      </c>
      <c r="AS296" s="21">
        <f t="shared" si="598"/>
        <v>139946</v>
      </c>
      <c r="AT296" s="21">
        <f t="shared" si="597"/>
        <v>0</v>
      </c>
      <c r="AU296" s="21">
        <f t="shared" si="597"/>
        <v>0</v>
      </c>
      <c r="AV296" s="21">
        <f t="shared" si="597"/>
        <v>139946</v>
      </c>
      <c r="AW296" s="18"/>
      <c r="AX296" s="21">
        <f t="shared" si="664"/>
        <v>0</v>
      </c>
      <c r="AY296" s="21">
        <f t="shared" si="664"/>
        <v>0</v>
      </c>
      <c r="AZ296" s="21">
        <f t="shared" si="664"/>
        <v>0</v>
      </c>
      <c r="BA296" s="21">
        <f t="shared" si="663"/>
        <v>0</v>
      </c>
      <c r="BB296" s="21">
        <f t="shared" si="663"/>
        <v>0</v>
      </c>
      <c r="BC296" s="21">
        <f t="shared" si="663"/>
        <v>0</v>
      </c>
    </row>
    <row r="297" spans="1:55" x14ac:dyDescent="0.25">
      <c r="A297" s="41"/>
      <c r="B297" s="48"/>
      <c r="C297" s="49">
        <v>55100</v>
      </c>
      <c r="D297" s="50"/>
      <c r="E297" s="51"/>
      <c r="F297" s="52">
        <f>SUM(F298)</f>
        <v>139946</v>
      </c>
      <c r="G297" s="52">
        <f t="shared" si="665"/>
        <v>0</v>
      </c>
      <c r="H297" s="52">
        <f t="shared" si="665"/>
        <v>139946</v>
      </c>
      <c r="I297" s="52">
        <f t="shared" si="665"/>
        <v>0</v>
      </c>
      <c r="J297" s="52">
        <f t="shared" si="665"/>
        <v>0</v>
      </c>
      <c r="K297" s="53">
        <f t="shared" si="665"/>
        <v>139946</v>
      </c>
      <c r="M297" s="52">
        <f t="shared" si="582"/>
        <v>0</v>
      </c>
      <c r="O297" s="52">
        <f>SUM(O298)</f>
        <v>139946</v>
      </c>
      <c r="P297" s="52">
        <f>SUM(P298)</f>
        <v>0</v>
      </c>
      <c r="Q297" s="52">
        <f t="shared" si="666"/>
        <v>139946</v>
      </c>
      <c r="R297" s="52">
        <f t="shared" si="666"/>
        <v>0</v>
      </c>
      <c r="S297" s="52">
        <f t="shared" si="666"/>
        <v>0</v>
      </c>
      <c r="T297" s="52">
        <f t="shared" si="666"/>
        <v>139946</v>
      </c>
      <c r="V297" s="61"/>
      <c r="W297" s="61"/>
      <c r="X297" s="61"/>
      <c r="Y297" s="61"/>
      <c r="Z297" s="61"/>
      <c r="AA297" s="61"/>
      <c r="AC297" s="52">
        <f t="shared" si="667"/>
        <v>0</v>
      </c>
      <c r="AD297" s="52">
        <f t="shared" si="667"/>
        <v>0</v>
      </c>
      <c r="AE297" s="52">
        <f t="shared" si="667"/>
        <v>0</v>
      </c>
      <c r="AF297" s="52">
        <f t="shared" si="667"/>
        <v>0</v>
      </c>
      <c r="AG297" s="52">
        <f t="shared" si="667"/>
        <v>0</v>
      </c>
      <c r="AH297" s="52">
        <f t="shared" si="667"/>
        <v>0</v>
      </c>
      <c r="AJ297" s="52">
        <f t="shared" si="668"/>
        <v>0</v>
      </c>
      <c r="AK297" s="52">
        <f t="shared" si="668"/>
        <v>0</v>
      </c>
      <c r="AL297" s="52">
        <f t="shared" si="668"/>
        <v>0</v>
      </c>
      <c r="AM297" s="52">
        <f t="shared" si="668"/>
        <v>0</v>
      </c>
      <c r="AN297" s="52">
        <f t="shared" si="668"/>
        <v>0</v>
      </c>
      <c r="AO297" s="52">
        <f t="shared" si="668"/>
        <v>0</v>
      </c>
      <c r="AQ297" s="21">
        <f t="shared" si="598"/>
        <v>139946</v>
      </c>
      <c r="AR297" s="21">
        <f t="shared" si="598"/>
        <v>0</v>
      </c>
      <c r="AS297" s="21">
        <f t="shared" si="598"/>
        <v>139946</v>
      </c>
      <c r="AT297" s="21">
        <f t="shared" si="597"/>
        <v>0</v>
      </c>
      <c r="AU297" s="21">
        <f t="shared" si="597"/>
        <v>0</v>
      </c>
      <c r="AV297" s="21">
        <f t="shared" si="597"/>
        <v>139946</v>
      </c>
      <c r="AW297" s="18"/>
      <c r="AX297" s="21">
        <f t="shared" si="664"/>
        <v>0</v>
      </c>
      <c r="AY297" s="21">
        <f t="shared" si="664"/>
        <v>0</v>
      </c>
      <c r="AZ297" s="21">
        <f t="shared" si="664"/>
        <v>0</v>
      </c>
      <c r="BA297" s="21">
        <f t="shared" si="663"/>
        <v>0</v>
      </c>
      <c r="BB297" s="21">
        <f t="shared" si="663"/>
        <v>0</v>
      </c>
      <c r="BC297" s="21">
        <f t="shared" si="663"/>
        <v>0</v>
      </c>
    </row>
    <row r="298" spans="1:55" x14ac:dyDescent="0.25">
      <c r="A298" s="41"/>
      <c r="B298" s="54"/>
      <c r="C298" s="48"/>
      <c r="D298" s="55">
        <v>55101</v>
      </c>
      <c r="E298" s="56" t="s">
        <v>255</v>
      </c>
      <c r="F298" s="19">
        <f>O298+V298+AC298+AJ298</f>
        <v>139946</v>
      </c>
      <c r="G298" s="19">
        <v>0</v>
      </c>
      <c r="H298" s="19">
        <f>SUM(F298:G298)</f>
        <v>139946</v>
      </c>
      <c r="I298" s="19">
        <f>R298+Y298+AF298+AM298</f>
        <v>0</v>
      </c>
      <c r="J298" s="19">
        <f>S298+Z298+AG298+AN298</f>
        <v>0</v>
      </c>
      <c r="K298" s="57">
        <f>H298-I298</f>
        <v>139946</v>
      </c>
      <c r="M298" s="57">
        <f t="shared" si="582"/>
        <v>0</v>
      </c>
      <c r="O298" s="19">
        <v>139946</v>
      </c>
      <c r="P298" s="19"/>
      <c r="Q298" s="19">
        <f>O298+P298</f>
        <v>139946</v>
      </c>
      <c r="R298" s="19"/>
      <c r="S298" s="19"/>
      <c r="T298" s="58">
        <f>Q298-R298</f>
        <v>139946</v>
      </c>
      <c r="V298" s="60"/>
      <c r="W298" s="60"/>
      <c r="X298" s="39"/>
      <c r="Y298" s="60"/>
      <c r="Z298" s="60"/>
      <c r="AA298" s="39"/>
      <c r="AC298" s="19"/>
      <c r="AD298" s="19"/>
      <c r="AE298" s="19">
        <f>SUM(AC298:AD298)</f>
        <v>0</v>
      </c>
      <c r="AF298" s="19"/>
      <c r="AG298" s="19"/>
      <c r="AH298" s="19">
        <f>AE298-AF298</f>
        <v>0</v>
      </c>
      <c r="AJ298" s="19"/>
      <c r="AK298" s="19"/>
      <c r="AL298" s="19">
        <f>SUM(AJ298:AK298)</f>
        <v>0</v>
      </c>
      <c r="AM298" s="19"/>
      <c r="AN298" s="19"/>
      <c r="AO298" s="19">
        <f>AL298-AM298</f>
        <v>0</v>
      </c>
      <c r="AQ298" s="21">
        <f t="shared" si="598"/>
        <v>139946</v>
      </c>
      <c r="AR298" s="21">
        <f t="shared" si="598"/>
        <v>0</v>
      </c>
      <c r="AS298" s="21">
        <f t="shared" si="598"/>
        <v>139946</v>
      </c>
      <c r="AT298" s="21">
        <f t="shared" si="597"/>
        <v>0</v>
      </c>
      <c r="AU298" s="21">
        <f t="shared" si="597"/>
        <v>0</v>
      </c>
      <c r="AV298" s="21">
        <f t="shared" si="597"/>
        <v>139946</v>
      </c>
      <c r="AW298" s="18"/>
      <c r="AX298" s="21">
        <f t="shared" si="664"/>
        <v>0</v>
      </c>
      <c r="AY298" s="21">
        <f t="shared" si="664"/>
        <v>0</v>
      </c>
      <c r="AZ298" s="21">
        <f t="shared" si="664"/>
        <v>0</v>
      </c>
      <c r="BA298" s="21">
        <f t="shared" si="663"/>
        <v>0</v>
      </c>
      <c r="BB298" s="21">
        <f t="shared" si="663"/>
        <v>0</v>
      </c>
      <c r="BC298" s="21">
        <f t="shared" si="663"/>
        <v>0</v>
      </c>
    </row>
    <row r="299" spans="1:55" x14ac:dyDescent="0.25">
      <c r="A299" s="41"/>
      <c r="B299" s="42">
        <v>56000</v>
      </c>
      <c r="C299" s="43" t="s">
        <v>256</v>
      </c>
      <c r="D299" s="44"/>
      <c r="E299" s="45"/>
      <c r="F299" s="46">
        <f t="shared" ref="F299:K299" si="669">SUM(F300,F302,F304,F306,F308)</f>
        <v>17790872.66</v>
      </c>
      <c r="G299" s="46">
        <f t="shared" si="669"/>
        <v>314851.96999999997</v>
      </c>
      <c r="H299" s="46">
        <f t="shared" si="669"/>
        <v>18105724.629999999</v>
      </c>
      <c r="I299" s="46">
        <f t="shared" si="669"/>
        <v>1734098.53</v>
      </c>
      <c r="J299" s="46">
        <f t="shared" si="669"/>
        <v>1734098.53</v>
      </c>
      <c r="K299" s="47">
        <f t="shared" si="669"/>
        <v>16371626.100000001</v>
      </c>
      <c r="M299" s="46">
        <f t="shared" si="582"/>
        <v>0</v>
      </c>
      <c r="O299" s="46">
        <f t="shared" ref="O299:T299" si="670">SUM(O300,O302,O304,O306,O308)</f>
        <v>17444917</v>
      </c>
      <c r="P299" s="46">
        <f t="shared" si="670"/>
        <v>0</v>
      </c>
      <c r="Q299" s="46">
        <f t="shared" si="670"/>
        <v>17444917</v>
      </c>
      <c r="R299" s="46">
        <f t="shared" si="670"/>
        <v>1393003.55</v>
      </c>
      <c r="S299" s="46">
        <f t="shared" si="670"/>
        <v>1393003.55</v>
      </c>
      <c r="T299" s="47">
        <f t="shared" si="670"/>
        <v>16051913.449999999</v>
      </c>
      <c r="V299" s="62">
        <f t="shared" ref="V299:AA299" si="671">SUM(V300,V302,V304,V308)</f>
        <v>345955.66</v>
      </c>
      <c r="W299" s="62">
        <f t="shared" si="671"/>
        <v>0</v>
      </c>
      <c r="X299" s="62">
        <f t="shared" si="671"/>
        <v>345955.66</v>
      </c>
      <c r="Y299" s="62">
        <f t="shared" si="671"/>
        <v>341094.98</v>
      </c>
      <c r="Z299" s="62">
        <f t="shared" si="671"/>
        <v>341094.98</v>
      </c>
      <c r="AA299" s="62">
        <f t="shared" si="671"/>
        <v>4860.6800000000021</v>
      </c>
      <c r="AC299" s="46">
        <f t="shared" ref="AC299:AH299" si="672">SUM(AC300,AC302,AC304,AC306,AC308)</f>
        <v>0</v>
      </c>
      <c r="AD299" s="46">
        <f t="shared" si="672"/>
        <v>0</v>
      </c>
      <c r="AE299" s="46">
        <f t="shared" si="672"/>
        <v>0</v>
      </c>
      <c r="AF299" s="46">
        <f t="shared" si="672"/>
        <v>0</v>
      </c>
      <c r="AG299" s="46">
        <f t="shared" si="672"/>
        <v>0</v>
      </c>
      <c r="AH299" s="46">
        <f t="shared" si="672"/>
        <v>0</v>
      </c>
      <c r="AJ299" s="46">
        <f t="shared" ref="AJ299:AO299" si="673">SUM(AJ300,AJ302,AJ304,AJ306,AJ308)</f>
        <v>0</v>
      </c>
      <c r="AK299" s="46">
        <f t="shared" si="673"/>
        <v>314851.96999999997</v>
      </c>
      <c r="AL299" s="46">
        <f t="shared" si="673"/>
        <v>314851.96999999997</v>
      </c>
      <c r="AM299" s="46">
        <f t="shared" si="673"/>
        <v>0</v>
      </c>
      <c r="AN299" s="46">
        <f t="shared" si="673"/>
        <v>0</v>
      </c>
      <c r="AO299" s="46">
        <f t="shared" si="673"/>
        <v>314851.96999999997</v>
      </c>
      <c r="AQ299" s="21">
        <f t="shared" si="598"/>
        <v>17790872.66</v>
      </c>
      <c r="AR299" s="21">
        <f t="shared" si="598"/>
        <v>314851.96999999997</v>
      </c>
      <c r="AS299" s="21">
        <f t="shared" si="598"/>
        <v>18105724.629999999</v>
      </c>
      <c r="AT299" s="21">
        <f t="shared" si="597"/>
        <v>1734098.53</v>
      </c>
      <c r="AU299" s="21">
        <f t="shared" si="597"/>
        <v>1734098.53</v>
      </c>
      <c r="AV299" s="21">
        <f t="shared" si="597"/>
        <v>16371626.1</v>
      </c>
      <c r="AW299" s="18"/>
      <c r="AX299" s="21">
        <f t="shared" si="664"/>
        <v>0</v>
      </c>
      <c r="AY299" s="21">
        <f t="shared" si="664"/>
        <v>0</v>
      </c>
      <c r="AZ299" s="21">
        <f t="shared" si="664"/>
        <v>0</v>
      </c>
      <c r="BA299" s="21">
        <f t="shared" si="663"/>
        <v>0</v>
      </c>
      <c r="BB299" s="21">
        <f t="shared" si="663"/>
        <v>0</v>
      </c>
      <c r="BC299" s="21">
        <f t="shared" si="663"/>
        <v>0</v>
      </c>
    </row>
    <row r="300" spans="1:55" x14ac:dyDescent="0.25">
      <c r="A300" s="41"/>
      <c r="B300" s="48"/>
      <c r="C300" s="49">
        <v>56400</v>
      </c>
      <c r="D300" s="50" t="s">
        <v>257</v>
      </c>
      <c r="E300" s="51"/>
      <c r="F300" s="52">
        <f t="shared" ref="F300:K300" si="674">SUM(F301)</f>
        <v>16084427</v>
      </c>
      <c r="G300" s="52">
        <f t="shared" si="674"/>
        <v>0</v>
      </c>
      <c r="H300" s="52">
        <f t="shared" si="674"/>
        <v>16084427</v>
      </c>
      <c r="I300" s="52">
        <f t="shared" si="674"/>
        <v>193999</v>
      </c>
      <c r="J300" s="52">
        <f t="shared" si="674"/>
        <v>193999</v>
      </c>
      <c r="K300" s="53">
        <f t="shared" si="674"/>
        <v>15890428</v>
      </c>
      <c r="M300" s="53">
        <f t="shared" si="582"/>
        <v>0</v>
      </c>
      <c r="O300" s="52">
        <f t="shared" ref="O300:T300" si="675">SUM(O301)</f>
        <v>16084427</v>
      </c>
      <c r="P300" s="52">
        <f t="shared" si="675"/>
        <v>0</v>
      </c>
      <c r="Q300" s="52">
        <f t="shared" si="675"/>
        <v>16084427</v>
      </c>
      <c r="R300" s="52">
        <f t="shared" si="675"/>
        <v>193999</v>
      </c>
      <c r="S300" s="52">
        <f t="shared" si="675"/>
        <v>193999</v>
      </c>
      <c r="T300" s="53">
        <f t="shared" si="675"/>
        <v>15890428</v>
      </c>
      <c r="V300" s="61">
        <f t="shared" ref="V300:AA300" si="676">SUM(V301)</f>
        <v>0</v>
      </c>
      <c r="W300" s="61">
        <f t="shared" si="676"/>
        <v>0</v>
      </c>
      <c r="X300" s="61">
        <f t="shared" si="676"/>
        <v>0</v>
      </c>
      <c r="Y300" s="61">
        <f t="shared" si="676"/>
        <v>0</v>
      </c>
      <c r="Z300" s="61">
        <f t="shared" si="676"/>
        <v>0</v>
      </c>
      <c r="AA300" s="61">
        <f t="shared" si="676"/>
        <v>0</v>
      </c>
      <c r="AC300" s="52">
        <f t="shared" ref="AC300:AH300" si="677">SUM(AC301)</f>
        <v>0</v>
      </c>
      <c r="AD300" s="52">
        <f t="shared" si="677"/>
        <v>0</v>
      </c>
      <c r="AE300" s="52">
        <f t="shared" si="677"/>
        <v>0</v>
      </c>
      <c r="AF300" s="52">
        <f t="shared" si="677"/>
        <v>0</v>
      </c>
      <c r="AG300" s="52">
        <f t="shared" si="677"/>
        <v>0</v>
      </c>
      <c r="AH300" s="52">
        <f t="shared" si="677"/>
        <v>0</v>
      </c>
      <c r="AJ300" s="52">
        <f t="shared" ref="AJ300:AO300" si="678">SUM(AJ301)</f>
        <v>0</v>
      </c>
      <c r="AK300" s="52">
        <f t="shared" si="678"/>
        <v>0</v>
      </c>
      <c r="AL300" s="52">
        <f t="shared" si="678"/>
        <v>0</v>
      </c>
      <c r="AM300" s="52">
        <f t="shared" si="678"/>
        <v>0</v>
      </c>
      <c r="AN300" s="52">
        <f t="shared" si="678"/>
        <v>0</v>
      </c>
      <c r="AO300" s="52">
        <f t="shared" si="678"/>
        <v>0</v>
      </c>
      <c r="AQ300" s="21">
        <f t="shared" si="598"/>
        <v>16084427</v>
      </c>
      <c r="AR300" s="21">
        <f t="shared" si="598"/>
        <v>0</v>
      </c>
      <c r="AS300" s="21">
        <f t="shared" si="598"/>
        <v>16084427</v>
      </c>
      <c r="AT300" s="21">
        <f t="shared" si="597"/>
        <v>193999</v>
      </c>
      <c r="AU300" s="21">
        <f t="shared" si="597"/>
        <v>193999</v>
      </c>
      <c r="AV300" s="21">
        <f t="shared" si="597"/>
        <v>15890428</v>
      </c>
      <c r="AW300" s="18"/>
      <c r="AX300" s="21">
        <f t="shared" si="664"/>
        <v>0</v>
      </c>
      <c r="AY300" s="21">
        <f t="shared" si="664"/>
        <v>0</v>
      </c>
      <c r="AZ300" s="21">
        <f t="shared" si="664"/>
        <v>0</v>
      </c>
      <c r="BA300" s="21">
        <f t="shared" si="663"/>
        <v>0</v>
      </c>
      <c r="BB300" s="21">
        <f t="shared" si="663"/>
        <v>0</v>
      </c>
      <c r="BC300" s="21">
        <f t="shared" si="663"/>
        <v>0</v>
      </c>
    </row>
    <row r="301" spans="1:55" ht="30" x14ac:dyDescent="0.25">
      <c r="A301" s="41"/>
      <c r="B301" s="54"/>
      <c r="C301" s="48"/>
      <c r="D301" s="55">
        <v>56401</v>
      </c>
      <c r="E301" s="56" t="s">
        <v>258</v>
      </c>
      <c r="F301" s="19">
        <f>O301+V301+AC301+AJ301</f>
        <v>16084427</v>
      </c>
      <c r="G301" s="19">
        <v>0</v>
      </c>
      <c r="H301" s="19">
        <f>SUM(F301:G301)</f>
        <v>16084427</v>
      </c>
      <c r="I301" s="19">
        <f>R301+Y301+AF301+AM301</f>
        <v>193999</v>
      </c>
      <c r="J301" s="19">
        <f>S301+Z301+AG301+AN301</f>
        <v>193999</v>
      </c>
      <c r="K301" s="57">
        <f>H301-I301</f>
        <v>15890428</v>
      </c>
      <c r="M301" s="57">
        <f t="shared" si="582"/>
        <v>0</v>
      </c>
      <c r="O301" s="19">
        <v>16084427</v>
      </c>
      <c r="P301" s="19"/>
      <c r="Q301" s="19">
        <f>O301+P301</f>
        <v>16084427</v>
      </c>
      <c r="R301" s="59">
        <v>193999</v>
      </c>
      <c r="S301" s="59">
        <v>193999</v>
      </c>
      <c r="T301" s="58">
        <f>Q301-R301</f>
        <v>15890428</v>
      </c>
      <c r="V301" s="60"/>
      <c r="W301" s="60"/>
      <c r="X301" s="39">
        <f>V301+W301</f>
        <v>0</v>
      </c>
      <c r="Y301" s="60"/>
      <c r="Z301" s="60"/>
      <c r="AA301" s="39">
        <f>X301-Y301</f>
        <v>0</v>
      </c>
      <c r="AC301" s="19"/>
      <c r="AD301" s="19"/>
      <c r="AE301" s="19">
        <f>SUM(AC301:AD301)</f>
        <v>0</v>
      </c>
      <c r="AF301" s="19"/>
      <c r="AG301" s="19"/>
      <c r="AH301" s="19">
        <f>AE301-AF301</f>
        <v>0</v>
      </c>
      <c r="AJ301" s="19"/>
      <c r="AK301" s="19"/>
      <c r="AL301" s="19">
        <f>SUM(AJ301:AK301)</f>
        <v>0</v>
      </c>
      <c r="AM301" s="19"/>
      <c r="AN301" s="19"/>
      <c r="AO301" s="19">
        <f>AL301-AM301</f>
        <v>0</v>
      </c>
      <c r="AQ301" s="21">
        <f t="shared" si="598"/>
        <v>16084427</v>
      </c>
      <c r="AR301" s="21">
        <f t="shared" si="598"/>
        <v>0</v>
      </c>
      <c r="AS301" s="21">
        <f t="shared" si="598"/>
        <v>16084427</v>
      </c>
      <c r="AT301" s="21">
        <f t="shared" si="597"/>
        <v>193999</v>
      </c>
      <c r="AU301" s="21">
        <f t="shared" si="597"/>
        <v>193999</v>
      </c>
      <c r="AV301" s="21">
        <f t="shared" si="597"/>
        <v>15890428</v>
      </c>
      <c r="AW301" s="18"/>
      <c r="AX301" s="21">
        <f t="shared" si="664"/>
        <v>0</v>
      </c>
      <c r="AY301" s="21">
        <f t="shared" si="664"/>
        <v>0</v>
      </c>
      <c r="AZ301" s="21">
        <f t="shared" si="664"/>
        <v>0</v>
      </c>
      <c r="BA301" s="21">
        <f t="shared" si="663"/>
        <v>0</v>
      </c>
      <c r="BB301" s="21">
        <f t="shared" si="663"/>
        <v>0</v>
      </c>
      <c r="BC301" s="21">
        <f t="shared" si="663"/>
        <v>0</v>
      </c>
    </row>
    <row r="302" spans="1:55" x14ac:dyDescent="0.25">
      <c r="A302" s="41"/>
      <c r="B302" s="48"/>
      <c r="C302" s="49">
        <v>56500</v>
      </c>
      <c r="D302" s="50" t="s">
        <v>259</v>
      </c>
      <c r="E302" s="51"/>
      <c r="F302" s="52">
        <f t="shared" ref="F302:K302" si="679">SUM(F303)</f>
        <v>1493700.91</v>
      </c>
      <c r="G302" s="52">
        <f t="shared" si="679"/>
        <v>158849.32</v>
      </c>
      <c r="H302" s="52">
        <f t="shared" si="679"/>
        <v>1652550.23</v>
      </c>
      <c r="I302" s="52">
        <f t="shared" si="679"/>
        <v>1349083.93</v>
      </c>
      <c r="J302" s="52">
        <f t="shared" si="679"/>
        <v>1349083.93</v>
      </c>
      <c r="K302" s="53">
        <f t="shared" si="679"/>
        <v>303466.30000000005</v>
      </c>
      <c r="M302" s="53">
        <f t="shared" si="582"/>
        <v>0</v>
      </c>
      <c r="O302" s="52">
        <f t="shared" ref="O302:T302" si="680">SUM(O303)</f>
        <v>1164330</v>
      </c>
      <c r="P302" s="52">
        <f t="shared" si="680"/>
        <v>0</v>
      </c>
      <c r="Q302" s="52">
        <f t="shared" si="680"/>
        <v>1164330</v>
      </c>
      <c r="R302" s="52">
        <f t="shared" si="680"/>
        <v>1021067.21</v>
      </c>
      <c r="S302" s="52">
        <f t="shared" si="680"/>
        <v>1021067.21</v>
      </c>
      <c r="T302" s="53">
        <f t="shared" si="680"/>
        <v>143262.79000000004</v>
      </c>
      <c r="V302" s="61">
        <f t="shared" ref="V302:AA302" si="681">SUM(V303)</f>
        <v>329370.90999999997</v>
      </c>
      <c r="W302" s="61">
        <f t="shared" si="681"/>
        <v>0</v>
      </c>
      <c r="X302" s="61">
        <f t="shared" si="681"/>
        <v>329370.90999999997</v>
      </c>
      <c r="Y302" s="61">
        <f t="shared" si="681"/>
        <v>328016.71999999997</v>
      </c>
      <c r="Z302" s="61">
        <f t="shared" si="681"/>
        <v>328016.71999999997</v>
      </c>
      <c r="AA302" s="61">
        <f t="shared" si="681"/>
        <v>1354.1900000000023</v>
      </c>
      <c r="AC302" s="52">
        <f t="shared" ref="AC302:AH302" si="682">SUM(AC303)</f>
        <v>0</v>
      </c>
      <c r="AD302" s="52">
        <f t="shared" si="682"/>
        <v>0</v>
      </c>
      <c r="AE302" s="52">
        <f t="shared" si="682"/>
        <v>0</v>
      </c>
      <c r="AF302" s="52">
        <f t="shared" si="682"/>
        <v>0</v>
      </c>
      <c r="AG302" s="52">
        <f t="shared" si="682"/>
        <v>0</v>
      </c>
      <c r="AH302" s="52">
        <f t="shared" si="682"/>
        <v>0</v>
      </c>
      <c r="AJ302" s="52">
        <f t="shared" ref="AJ302:AO302" si="683">SUM(AJ303)</f>
        <v>0</v>
      </c>
      <c r="AK302" s="52">
        <f t="shared" si="683"/>
        <v>158849.32</v>
      </c>
      <c r="AL302" s="52">
        <f t="shared" si="683"/>
        <v>158849.32</v>
      </c>
      <c r="AM302" s="52">
        <f t="shared" si="683"/>
        <v>0</v>
      </c>
      <c r="AN302" s="52">
        <f t="shared" si="683"/>
        <v>0</v>
      </c>
      <c r="AO302" s="52">
        <f t="shared" si="683"/>
        <v>158849.32</v>
      </c>
      <c r="AQ302" s="21">
        <f t="shared" si="598"/>
        <v>1493700.91</v>
      </c>
      <c r="AR302" s="21">
        <f t="shared" si="598"/>
        <v>158849.32</v>
      </c>
      <c r="AS302" s="21">
        <f t="shared" si="598"/>
        <v>1652550.23</v>
      </c>
      <c r="AT302" s="21">
        <f t="shared" si="597"/>
        <v>1349083.93</v>
      </c>
      <c r="AU302" s="21">
        <f t="shared" si="597"/>
        <v>1349083.93</v>
      </c>
      <c r="AV302" s="21">
        <f t="shared" si="597"/>
        <v>303466.30000000005</v>
      </c>
      <c r="AW302" s="18"/>
      <c r="AX302" s="21">
        <f t="shared" si="664"/>
        <v>0</v>
      </c>
      <c r="AY302" s="21">
        <f t="shared" si="664"/>
        <v>0</v>
      </c>
      <c r="AZ302" s="21">
        <f t="shared" si="664"/>
        <v>0</v>
      </c>
      <c r="BA302" s="21">
        <f t="shared" si="663"/>
        <v>0</v>
      </c>
      <c r="BB302" s="21">
        <f t="shared" si="663"/>
        <v>0</v>
      </c>
      <c r="BC302" s="21">
        <f t="shared" si="663"/>
        <v>0</v>
      </c>
    </row>
    <row r="303" spans="1:55" ht="30" x14ac:dyDescent="0.25">
      <c r="A303" s="41"/>
      <c r="B303" s="54"/>
      <c r="C303" s="48"/>
      <c r="D303" s="55">
        <v>56501</v>
      </c>
      <c r="E303" s="56" t="s">
        <v>259</v>
      </c>
      <c r="F303" s="19">
        <f>O303+V303+AC303+AJ303</f>
        <v>1493700.91</v>
      </c>
      <c r="G303" s="19">
        <v>158849.32</v>
      </c>
      <c r="H303" s="19">
        <f>SUM(F303:G303)</f>
        <v>1652550.23</v>
      </c>
      <c r="I303" s="19">
        <f>R303+Y303+AF303+AM303</f>
        <v>1349083.93</v>
      </c>
      <c r="J303" s="19">
        <f>S303+Z303+AG303+AN303</f>
        <v>1349083.93</v>
      </c>
      <c r="K303" s="57">
        <f>H303-I303</f>
        <v>303466.30000000005</v>
      </c>
      <c r="M303" s="57">
        <f t="shared" si="582"/>
        <v>0</v>
      </c>
      <c r="O303" s="19">
        <v>1164330</v>
      </c>
      <c r="P303" s="19"/>
      <c r="Q303" s="19">
        <f>O303+P303</f>
        <v>1164330</v>
      </c>
      <c r="R303" s="59">
        <v>1021067.21</v>
      </c>
      <c r="S303" s="59">
        <v>1021067.21</v>
      </c>
      <c r="T303" s="58">
        <f>Q303-R303</f>
        <v>143262.79000000004</v>
      </c>
      <c r="V303" s="60">
        <v>329370.90999999997</v>
      </c>
      <c r="W303" s="60"/>
      <c r="X303" s="39">
        <f>V303+W303</f>
        <v>329370.90999999997</v>
      </c>
      <c r="Y303" s="59">
        <v>328016.71999999997</v>
      </c>
      <c r="Z303" s="59">
        <v>328016.71999999997</v>
      </c>
      <c r="AA303" s="39">
        <f>X303-Y303</f>
        <v>1354.1900000000023</v>
      </c>
      <c r="AC303" s="19"/>
      <c r="AD303" s="19"/>
      <c r="AE303" s="19">
        <f>SUM(AC303:AD303)</f>
        <v>0</v>
      </c>
      <c r="AF303" s="19"/>
      <c r="AG303" s="19"/>
      <c r="AH303" s="19">
        <f>AE303-AF303</f>
        <v>0</v>
      </c>
      <c r="AJ303" s="19"/>
      <c r="AK303" s="19">
        <v>158849.32</v>
      </c>
      <c r="AL303" s="19">
        <f>SUM(AJ303:AK303)</f>
        <v>158849.32</v>
      </c>
      <c r="AM303" s="19"/>
      <c r="AN303" s="19"/>
      <c r="AO303" s="19">
        <f>AL303-AM303</f>
        <v>158849.32</v>
      </c>
      <c r="AQ303" s="21">
        <f t="shared" si="598"/>
        <v>1493700.91</v>
      </c>
      <c r="AR303" s="21">
        <f t="shared" si="598"/>
        <v>158849.32</v>
      </c>
      <c r="AS303" s="21">
        <f t="shared" si="598"/>
        <v>1652550.23</v>
      </c>
      <c r="AT303" s="21">
        <f t="shared" si="597"/>
        <v>1349083.93</v>
      </c>
      <c r="AU303" s="21">
        <f t="shared" si="597"/>
        <v>1349083.93</v>
      </c>
      <c r="AV303" s="21">
        <f t="shared" si="597"/>
        <v>303466.30000000005</v>
      </c>
      <c r="AW303" s="18"/>
      <c r="AX303" s="21">
        <f t="shared" si="664"/>
        <v>0</v>
      </c>
      <c r="AY303" s="21">
        <f t="shared" si="664"/>
        <v>0</v>
      </c>
      <c r="AZ303" s="21">
        <f t="shared" si="664"/>
        <v>0</v>
      </c>
      <c r="BA303" s="21">
        <f t="shared" si="663"/>
        <v>0</v>
      </c>
      <c r="BB303" s="21">
        <f t="shared" si="663"/>
        <v>0</v>
      </c>
      <c r="BC303" s="21">
        <f t="shared" si="663"/>
        <v>0</v>
      </c>
    </row>
    <row r="304" spans="1:55" x14ac:dyDescent="0.25">
      <c r="A304" s="41"/>
      <c r="B304" s="48"/>
      <c r="C304" s="49">
        <v>56600</v>
      </c>
      <c r="D304" s="50" t="s">
        <v>260</v>
      </c>
      <c r="E304" s="51"/>
      <c r="F304" s="52">
        <f t="shared" ref="F304:K304" si="684">SUM(F305)</f>
        <v>197744.75</v>
      </c>
      <c r="G304" s="52">
        <f t="shared" si="684"/>
        <v>150602.65</v>
      </c>
      <c r="H304" s="52">
        <f t="shared" si="684"/>
        <v>348347.4</v>
      </c>
      <c r="I304" s="52">
        <f t="shared" si="684"/>
        <v>191015.6</v>
      </c>
      <c r="J304" s="52">
        <f t="shared" si="684"/>
        <v>191015.6</v>
      </c>
      <c r="K304" s="53">
        <f t="shared" si="684"/>
        <v>157331.80000000002</v>
      </c>
      <c r="M304" s="53">
        <f t="shared" si="582"/>
        <v>0</v>
      </c>
      <c r="O304" s="52">
        <f t="shared" ref="O304:T304" si="685">SUM(O305)</f>
        <v>181160</v>
      </c>
      <c r="P304" s="52">
        <f t="shared" si="685"/>
        <v>0</v>
      </c>
      <c r="Q304" s="52">
        <f t="shared" si="685"/>
        <v>181160</v>
      </c>
      <c r="R304" s="52">
        <f t="shared" si="685"/>
        <v>177937.34</v>
      </c>
      <c r="S304" s="52">
        <f t="shared" si="685"/>
        <v>177937.34</v>
      </c>
      <c r="T304" s="52">
        <f t="shared" si="685"/>
        <v>3222.6600000000035</v>
      </c>
      <c r="V304" s="61">
        <f t="shared" ref="V304:AA304" si="686">SUM(V305)</f>
        <v>16584.75</v>
      </c>
      <c r="W304" s="61">
        <f t="shared" si="686"/>
        <v>0</v>
      </c>
      <c r="X304" s="61">
        <f t="shared" si="686"/>
        <v>16584.75</v>
      </c>
      <c r="Y304" s="61">
        <f t="shared" si="686"/>
        <v>13078.26</v>
      </c>
      <c r="Z304" s="61">
        <f t="shared" si="686"/>
        <v>13078.26</v>
      </c>
      <c r="AA304" s="61">
        <f t="shared" si="686"/>
        <v>3506.49</v>
      </c>
      <c r="AC304" s="52">
        <f t="shared" ref="AC304:AH304" si="687">SUM(AC305)</f>
        <v>0</v>
      </c>
      <c r="AD304" s="52">
        <f t="shared" si="687"/>
        <v>0</v>
      </c>
      <c r="AE304" s="52">
        <f t="shared" si="687"/>
        <v>0</v>
      </c>
      <c r="AF304" s="52">
        <f t="shared" si="687"/>
        <v>0</v>
      </c>
      <c r="AG304" s="52">
        <f t="shared" si="687"/>
        <v>0</v>
      </c>
      <c r="AH304" s="52">
        <f t="shared" si="687"/>
        <v>0</v>
      </c>
      <c r="AJ304" s="52">
        <f t="shared" ref="AJ304:AO304" si="688">SUM(AJ305)</f>
        <v>0</v>
      </c>
      <c r="AK304" s="52">
        <f t="shared" si="688"/>
        <v>150602.65</v>
      </c>
      <c r="AL304" s="52">
        <f t="shared" si="688"/>
        <v>150602.65</v>
      </c>
      <c r="AM304" s="52">
        <f t="shared" si="688"/>
        <v>0</v>
      </c>
      <c r="AN304" s="52">
        <f t="shared" si="688"/>
        <v>0</v>
      </c>
      <c r="AO304" s="52">
        <f t="shared" si="688"/>
        <v>150602.65</v>
      </c>
      <c r="AQ304" s="21">
        <f t="shared" si="598"/>
        <v>197744.75</v>
      </c>
      <c r="AR304" s="21">
        <f t="shared" si="598"/>
        <v>150602.65</v>
      </c>
      <c r="AS304" s="21">
        <f t="shared" si="598"/>
        <v>348347.4</v>
      </c>
      <c r="AT304" s="21">
        <f t="shared" si="597"/>
        <v>191015.6</v>
      </c>
      <c r="AU304" s="21">
        <f t="shared" si="597"/>
        <v>191015.6</v>
      </c>
      <c r="AV304" s="21">
        <f t="shared" si="597"/>
        <v>157331.79999999999</v>
      </c>
      <c r="AW304" s="18"/>
      <c r="AX304" s="21">
        <f t="shared" si="664"/>
        <v>0</v>
      </c>
      <c r="AY304" s="21">
        <f t="shared" si="664"/>
        <v>0</v>
      </c>
      <c r="AZ304" s="21">
        <f t="shared" si="664"/>
        <v>0</v>
      </c>
      <c r="BA304" s="21">
        <f t="shared" si="663"/>
        <v>0</v>
      </c>
      <c r="BB304" s="21">
        <f t="shared" si="663"/>
        <v>0</v>
      </c>
      <c r="BC304" s="21">
        <f t="shared" si="663"/>
        <v>0</v>
      </c>
    </row>
    <row r="305" spans="1:55" ht="30" x14ac:dyDescent="0.25">
      <c r="A305" s="41"/>
      <c r="B305" s="54"/>
      <c r="C305" s="48"/>
      <c r="D305" s="72">
        <v>56601</v>
      </c>
      <c r="E305" s="78" t="s">
        <v>260</v>
      </c>
      <c r="F305" s="19">
        <f>O305+V305+AC305+AJ305</f>
        <v>197744.75</v>
      </c>
      <c r="G305" s="19">
        <v>150602.65</v>
      </c>
      <c r="H305" s="19">
        <f>SUM(F305:G305)</f>
        <v>348347.4</v>
      </c>
      <c r="I305" s="19">
        <f>R305+Y305+AF305+AM305</f>
        <v>191015.6</v>
      </c>
      <c r="J305" s="19">
        <f>S305+Z305+AG305+AN305</f>
        <v>191015.6</v>
      </c>
      <c r="K305" s="57">
        <f>H305-I305</f>
        <v>157331.80000000002</v>
      </c>
      <c r="M305" s="57">
        <f t="shared" si="582"/>
        <v>0</v>
      </c>
      <c r="O305" s="19">
        <v>181160</v>
      </c>
      <c r="P305" s="19"/>
      <c r="Q305" s="19">
        <f>O305+P305</f>
        <v>181160</v>
      </c>
      <c r="R305" s="59">
        <v>177937.34</v>
      </c>
      <c r="S305" s="59">
        <v>177937.34</v>
      </c>
      <c r="T305" s="58">
        <f>Q305-R305</f>
        <v>3222.6600000000035</v>
      </c>
      <c r="V305" s="60">
        <v>16584.75</v>
      </c>
      <c r="W305" s="60"/>
      <c r="X305" s="39">
        <f>V305+W305</f>
        <v>16584.75</v>
      </c>
      <c r="Y305" s="59">
        <v>13078.26</v>
      </c>
      <c r="Z305" s="59">
        <v>13078.26</v>
      </c>
      <c r="AA305" s="39">
        <f>X305-Y305</f>
        <v>3506.49</v>
      </c>
      <c r="AC305" s="19"/>
      <c r="AD305" s="19"/>
      <c r="AE305" s="19">
        <f>SUM(AC305:AD305)</f>
        <v>0</v>
      </c>
      <c r="AF305" s="19"/>
      <c r="AG305" s="19"/>
      <c r="AH305" s="19">
        <f>AE305-AF305</f>
        <v>0</v>
      </c>
      <c r="AJ305" s="19"/>
      <c r="AK305" s="19">
        <v>150602.65</v>
      </c>
      <c r="AL305" s="19">
        <f>SUM(AJ305:AK305)</f>
        <v>150602.65</v>
      </c>
      <c r="AM305" s="19"/>
      <c r="AN305" s="19"/>
      <c r="AO305" s="19">
        <f>AL305-AM305</f>
        <v>150602.65</v>
      </c>
      <c r="AQ305" s="21">
        <f t="shared" si="598"/>
        <v>197744.75</v>
      </c>
      <c r="AR305" s="21">
        <f t="shared" si="598"/>
        <v>150602.65</v>
      </c>
      <c r="AS305" s="21">
        <f t="shared" si="598"/>
        <v>348347.4</v>
      </c>
      <c r="AT305" s="21">
        <f t="shared" si="597"/>
        <v>191015.6</v>
      </c>
      <c r="AU305" s="21">
        <f t="shared" si="597"/>
        <v>191015.6</v>
      </c>
      <c r="AV305" s="21">
        <f t="shared" si="597"/>
        <v>157331.79999999999</v>
      </c>
      <c r="AW305" s="18"/>
      <c r="AX305" s="21">
        <f t="shared" si="664"/>
        <v>0</v>
      </c>
      <c r="AY305" s="21">
        <f t="shared" si="664"/>
        <v>0</v>
      </c>
      <c r="AZ305" s="21">
        <f t="shared" si="664"/>
        <v>0</v>
      </c>
      <c r="BA305" s="21">
        <f t="shared" si="663"/>
        <v>0</v>
      </c>
      <c r="BB305" s="21">
        <f t="shared" si="663"/>
        <v>0</v>
      </c>
      <c r="BC305" s="21">
        <f t="shared" si="663"/>
        <v>0</v>
      </c>
    </row>
    <row r="306" spans="1:55" x14ac:dyDescent="0.25">
      <c r="A306" s="41"/>
      <c r="B306" s="48"/>
      <c r="C306" s="49">
        <v>56700</v>
      </c>
      <c r="D306" s="50" t="s">
        <v>261</v>
      </c>
      <c r="E306" s="51"/>
      <c r="F306" s="52">
        <f t="shared" ref="F306:K306" si="689">SUM(F307)</f>
        <v>15000</v>
      </c>
      <c r="G306" s="52">
        <f t="shared" si="689"/>
        <v>0</v>
      </c>
      <c r="H306" s="52">
        <f t="shared" si="689"/>
        <v>15000</v>
      </c>
      <c r="I306" s="52">
        <f t="shared" si="689"/>
        <v>0</v>
      </c>
      <c r="J306" s="52">
        <f t="shared" si="689"/>
        <v>0</v>
      </c>
      <c r="K306" s="53">
        <f t="shared" si="689"/>
        <v>15000</v>
      </c>
      <c r="M306" s="53">
        <f t="shared" si="582"/>
        <v>0</v>
      </c>
      <c r="O306" s="52">
        <f t="shared" ref="O306:T306" si="690">SUM(O307)</f>
        <v>15000</v>
      </c>
      <c r="P306" s="52">
        <f t="shared" si="690"/>
        <v>0</v>
      </c>
      <c r="Q306" s="52">
        <f t="shared" si="690"/>
        <v>15000</v>
      </c>
      <c r="R306" s="52">
        <f t="shared" si="690"/>
        <v>0</v>
      </c>
      <c r="S306" s="52">
        <f t="shared" si="690"/>
        <v>0</v>
      </c>
      <c r="T306" s="53">
        <f t="shared" si="690"/>
        <v>15000</v>
      </c>
      <c r="V306" s="61"/>
      <c r="W306" s="61"/>
      <c r="X306" s="61"/>
      <c r="Y306" s="61"/>
      <c r="Z306" s="61"/>
      <c r="AA306" s="61"/>
      <c r="AC306" s="52">
        <f t="shared" ref="AC306:AH306" si="691">SUM(AC307)</f>
        <v>0</v>
      </c>
      <c r="AD306" s="52">
        <f t="shared" si="691"/>
        <v>0</v>
      </c>
      <c r="AE306" s="52">
        <f t="shared" si="691"/>
        <v>0</v>
      </c>
      <c r="AF306" s="52">
        <f t="shared" si="691"/>
        <v>0</v>
      </c>
      <c r="AG306" s="52">
        <f t="shared" si="691"/>
        <v>0</v>
      </c>
      <c r="AH306" s="52">
        <f t="shared" si="691"/>
        <v>0</v>
      </c>
      <c r="AJ306" s="52">
        <f t="shared" ref="AJ306:AO306" si="692">SUM(AJ307)</f>
        <v>0</v>
      </c>
      <c r="AK306" s="52">
        <f t="shared" si="692"/>
        <v>0</v>
      </c>
      <c r="AL306" s="52">
        <f t="shared" si="692"/>
        <v>0</v>
      </c>
      <c r="AM306" s="52">
        <f t="shared" si="692"/>
        <v>0</v>
      </c>
      <c r="AN306" s="52">
        <f t="shared" si="692"/>
        <v>0</v>
      </c>
      <c r="AO306" s="52">
        <f t="shared" si="692"/>
        <v>0</v>
      </c>
      <c r="AQ306" s="21">
        <f t="shared" si="598"/>
        <v>15000</v>
      </c>
      <c r="AR306" s="21">
        <f t="shared" si="598"/>
        <v>0</v>
      </c>
      <c r="AS306" s="21">
        <f t="shared" si="598"/>
        <v>15000</v>
      </c>
      <c r="AT306" s="21">
        <f t="shared" si="597"/>
        <v>0</v>
      </c>
      <c r="AU306" s="21">
        <f t="shared" si="597"/>
        <v>0</v>
      </c>
      <c r="AV306" s="21">
        <f t="shared" si="597"/>
        <v>15000</v>
      </c>
      <c r="AW306" s="18"/>
      <c r="AX306" s="21">
        <f t="shared" si="664"/>
        <v>0</v>
      </c>
      <c r="AY306" s="21">
        <f t="shared" si="664"/>
        <v>0</v>
      </c>
      <c r="AZ306" s="21">
        <f t="shared" si="664"/>
        <v>0</v>
      </c>
      <c r="BA306" s="21">
        <f t="shared" si="663"/>
        <v>0</v>
      </c>
      <c r="BB306" s="21">
        <f t="shared" si="663"/>
        <v>0</v>
      </c>
      <c r="BC306" s="21">
        <f t="shared" si="663"/>
        <v>0</v>
      </c>
    </row>
    <row r="307" spans="1:55" x14ac:dyDescent="0.25">
      <c r="A307" s="41"/>
      <c r="B307" s="54"/>
      <c r="C307" s="48"/>
      <c r="D307" s="72">
        <v>56701</v>
      </c>
      <c r="E307" s="79" t="s">
        <v>261</v>
      </c>
      <c r="F307" s="19">
        <f>O307+V307+AC307+AJ307</f>
        <v>15000</v>
      </c>
      <c r="G307" s="19">
        <v>0</v>
      </c>
      <c r="H307" s="19">
        <f>SUM(F307:G307)</f>
        <v>15000</v>
      </c>
      <c r="I307" s="19">
        <f>R307+Y307+AF307+AM307</f>
        <v>0</v>
      </c>
      <c r="J307" s="19">
        <f>S307+Z307+AG307+AN307</f>
        <v>0</v>
      </c>
      <c r="K307" s="57">
        <f>H307-I307</f>
        <v>15000</v>
      </c>
      <c r="M307" s="57">
        <f t="shared" si="582"/>
        <v>0</v>
      </c>
      <c r="O307" s="19">
        <v>15000</v>
      </c>
      <c r="P307" s="19"/>
      <c r="Q307" s="19">
        <f>O307+P307</f>
        <v>15000</v>
      </c>
      <c r="R307" s="19"/>
      <c r="S307" s="19"/>
      <c r="T307" s="58">
        <f>Q307-R307</f>
        <v>15000</v>
      </c>
      <c r="V307" s="60"/>
      <c r="W307" s="60"/>
      <c r="X307" s="39"/>
      <c r="Y307" s="60"/>
      <c r="Z307" s="60"/>
      <c r="AA307" s="39"/>
      <c r="AC307" s="19"/>
      <c r="AD307" s="19"/>
      <c r="AE307" s="19">
        <f>SUM(AC307:AD307)</f>
        <v>0</v>
      </c>
      <c r="AF307" s="19"/>
      <c r="AG307" s="19"/>
      <c r="AH307" s="19">
        <f>AE307-AF307</f>
        <v>0</v>
      </c>
      <c r="AJ307" s="19"/>
      <c r="AK307" s="19"/>
      <c r="AL307" s="19">
        <f>SUM(AJ307:AK307)</f>
        <v>0</v>
      </c>
      <c r="AM307" s="19"/>
      <c r="AN307" s="19"/>
      <c r="AO307" s="19">
        <f>AL307-AM307</f>
        <v>0</v>
      </c>
      <c r="AQ307" s="21">
        <f t="shared" si="598"/>
        <v>15000</v>
      </c>
      <c r="AR307" s="21">
        <f t="shared" si="598"/>
        <v>0</v>
      </c>
      <c r="AS307" s="21">
        <f t="shared" si="598"/>
        <v>15000</v>
      </c>
      <c r="AT307" s="21">
        <f t="shared" si="597"/>
        <v>0</v>
      </c>
      <c r="AU307" s="21">
        <f t="shared" si="597"/>
        <v>0</v>
      </c>
      <c r="AV307" s="21">
        <f t="shared" si="597"/>
        <v>15000</v>
      </c>
      <c r="AW307" s="18"/>
      <c r="AX307" s="21">
        <f t="shared" si="664"/>
        <v>0</v>
      </c>
      <c r="AY307" s="21">
        <f t="shared" si="664"/>
        <v>0</v>
      </c>
      <c r="AZ307" s="21">
        <f t="shared" si="664"/>
        <v>0</v>
      </c>
      <c r="BA307" s="21">
        <f t="shared" si="663"/>
        <v>0</v>
      </c>
      <c r="BB307" s="21">
        <f t="shared" si="663"/>
        <v>0</v>
      </c>
      <c r="BC307" s="21">
        <f t="shared" si="663"/>
        <v>0</v>
      </c>
    </row>
    <row r="308" spans="1:55" x14ac:dyDescent="0.25">
      <c r="A308" s="41"/>
      <c r="B308" s="48"/>
      <c r="C308" s="49">
        <v>56900</v>
      </c>
      <c r="D308" s="50" t="s">
        <v>262</v>
      </c>
      <c r="E308" s="51"/>
      <c r="F308" s="52">
        <f t="shared" ref="F308:K308" si="693">SUM(F309)</f>
        <v>0</v>
      </c>
      <c r="G308" s="52">
        <f t="shared" si="693"/>
        <v>5400</v>
      </c>
      <c r="H308" s="52">
        <f t="shared" si="693"/>
        <v>5400</v>
      </c>
      <c r="I308" s="52">
        <f t="shared" si="693"/>
        <v>0</v>
      </c>
      <c r="J308" s="52">
        <f t="shared" si="693"/>
        <v>0</v>
      </c>
      <c r="K308" s="53">
        <f t="shared" si="693"/>
        <v>5400</v>
      </c>
      <c r="M308" s="53">
        <f t="shared" si="582"/>
        <v>0</v>
      </c>
      <c r="O308" s="52">
        <f t="shared" ref="O308:T308" si="694">SUM(O309)</f>
        <v>0</v>
      </c>
      <c r="P308" s="52">
        <f t="shared" si="694"/>
        <v>0</v>
      </c>
      <c r="Q308" s="52">
        <f t="shared" si="694"/>
        <v>0</v>
      </c>
      <c r="R308" s="52">
        <f t="shared" si="694"/>
        <v>0</v>
      </c>
      <c r="S308" s="52">
        <f t="shared" si="694"/>
        <v>0</v>
      </c>
      <c r="T308" s="53">
        <f t="shared" si="694"/>
        <v>0</v>
      </c>
      <c r="V308" s="61">
        <f t="shared" ref="V308:AA308" si="695">SUM(V309)</f>
        <v>0</v>
      </c>
      <c r="W308" s="61">
        <f t="shared" si="695"/>
        <v>0</v>
      </c>
      <c r="X308" s="61">
        <f t="shared" si="695"/>
        <v>0</v>
      </c>
      <c r="Y308" s="61">
        <f t="shared" si="695"/>
        <v>0</v>
      </c>
      <c r="Z308" s="61">
        <f t="shared" si="695"/>
        <v>0</v>
      </c>
      <c r="AA308" s="61">
        <f t="shared" si="695"/>
        <v>0</v>
      </c>
      <c r="AC308" s="52">
        <f t="shared" ref="AC308:AH308" si="696">SUM(AC309)</f>
        <v>0</v>
      </c>
      <c r="AD308" s="52">
        <f t="shared" si="696"/>
        <v>0</v>
      </c>
      <c r="AE308" s="52">
        <f t="shared" si="696"/>
        <v>0</v>
      </c>
      <c r="AF308" s="52">
        <f t="shared" si="696"/>
        <v>0</v>
      </c>
      <c r="AG308" s="52">
        <f t="shared" si="696"/>
        <v>0</v>
      </c>
      <c r="AH308" s="52">
        <f t="shared" si="696"/>
        <v>0</v>
      </c>
      <c r="AJ308" s="52">
        <f t="shared" ref="AJ308:AO308" si="697">SUM(AJ309)</f>
        <v>0</v>
      </c>
      <c r="AK308" s="52">
        <f t="shared" si="697"/>
        <v>5400</v>
      </c>
      <c r="AL308" s="52">
        <f t="shared" si="697"/>
        <v>5400</v>
      </c>
      <c r="AM308" s="52">
        <f t="shared" si="697"/>
        <v>0</v>
      </c>
      <c r="AN308" s="52">
        <f t="shared" si="697"/>
        <v>0</v>
      </c>
      <c r="AO308" s="52">
        <f t="shared" si="697"/>
        <v>5400</v>
      </c>
      <c r="AQ308" s="21">
        <f t="shared" si="598"/>
        <v>0</v>
      </c>
      <c r="AR308" s="21">
        <f t="shared" si="598"/>
        <v>5400</v>
      </c>
      <c r="AS308" s="21">
        <f t="shared" si="598"/>
        <v>5400</v>
      </c>
      <c r="AT308" s="21">
        <f t="shared" si="597"/>
        <v>0</v>
      </c>
      <c r="AU308" s="21">
        <f t="shared" si="597"/>
        <v>0</v>
      </c>
      <c r="AV308" s="21">
        <f t="shared" si="597"/>
        <v>5400</v>
      </c>
      <c r="AW308" s="18"/>
      <c r="AX308" s="21">
        <f t="shared" si="664"/>
        <v>0</v>
      </c>
      <c r="AY308" s="21">
        <f t="shared" si="664"/>
        <v>0</v>
      </c>
      <c r="AZ308" s="21">
        <f t="shared" si="664"/>
        <v>0</v>
      </c>
      <c r="BA308" s="21">
        <f t="shared" si="663"/>
        <v>0</v>
      </c>
      <c r="BB308" s="21">
        <f t="shared" si="663"/>
        <v>0</v>
      </c>
      <c r="BC308" s="21">
        <f t="shared" si="663"/>
        <v>0</v>
      </c>
    </row>
    <row r="309" spans="1:55" x14ac:dyDescent="0.25">
      <c r="A309" s="41"/>
      <c r="B309" s="54"/>
      <c r="C309" s="48"/>
      <c r="D309" s="55">
        <v>56901</v>
      </c>
      <c r="E309" s="56" t="s">
        <v>262</v>
      </c>
      <c r="F309" s="19">
        <f>O309+V309+AC309+AJ309</f>
        <v>0</v>
      </c>
      <c r="G309" s="19">
        <v>5400</v>
      </c>
      <c r="H309" s="19">
        <f>SUM(F309:G309)</f>
        <v>5400</v>
      </c>
      <c r="I309" s="19">
        <f>R309+Y309+AF309+AM309</f>
        <v>0</v>
      </c>
      <c r="J309" s="19">
        <f>S309+Z309+AG309+AN309</f>
        <v>0</v>
      </c>
      <c r="K309" s="57">
        <f>H309-I309</f>
        <v>5400</v>
      </c>
      <c r="M309" s="57">
        <f t="shared" si="582"/>
        <v>0</v>
      </c>
      <c r="O309" s="19"/>
      <c r="P309" s="19"/>
      <c r="Q309" s="19">
        <f>O309+P309</f>
        <v>0</v>
      </c>
      <c r="R309" s="19"/>
      <c r="S309" s="19"/>
      <c r="T309" s="58">
        <f>Q309-R309</f>
        <v>0</v>
      </c>
      <c r="V309" s="60"/>
      <c r="W309" s="60"/>
      <c r="X309" s="39">
        <f>V309+W309</f>
        <v>0</v>
      </c>
      <c r="Y309" s="60"/>
      <c r="Z309" s="60"/>
      <c r="AA309" s="39">
        <f>X309-Y309</f>
        <v>0</v>
      </c>
      <c r="AC309" s="19"/>
      <c r="AD309" s="19"/>
      <c r="AE309" s="19">
        <f>SUM(AC309:AD309)</f>
        <v>0</v>
      </c>
      <c r="AF309" s="19"/>
      <c r="AG309" s="19"/>
      <c r="AH309" s="19">
        <f>AE309-AF309</f>
        <v>0</v>
      </c>
      <c r="AJ309" s="19"/>
      <c r="AK309" s="19">
        <v>5400</v>
      </c>
      <c r="AL309" s="19">
        <f>SUM(AJ309:AK309)</f>
        <v>5400</v>
      </c>
      <c r="AM309" s="19"/>
      <c r="AN309" s="19"/>
      <c r="AO309" s="19">
        <f>AL309-AM309</f>
        <v>5400</v>
      </c>
      <c r="AQ309" s="21">
        <f t="shared" si="598"/>
        <v>0</v>
      </c>
      <c r="AR309" s="21">
        <f t="shared" si="598"/>
        <v>5400</v>
      </c>
      <c r="AS309" s="21">
        <f t="shared" si="598"/>
        <v>5400</v>
      </c>
      <c r="AT309" s="21">
        <f t="shared" si="597"/>
        <v>0</v>
      </c>
      <c r="AU309" s="21">
        <f t="shared" si="597"/>
        <v>0</v>
      </c>
      <c r="AV309" s="21">
        <f t="shared" si="597"/>
        <v>5400</v>
      </c>
      <c r="AW309" s="18"/>
      <c r="AX309" s="21">
        <f t="shared" si="664"/>
        <v>0</v>
      </c>
      <c r="AY309" s="21">
        <f t="shared" si="664"/>
        <v>0</v>
      </c>
      <c r="AZ309" s="21">
        <f t="shared" si="664"/>
        <v>0</v>
      </c>
      <c r="BA309" s="21">
        <f t="shared" si="663"/>
        <v>0</v>
      </c>
      <c r="BB309" s="21">
        <f t="shared" si="663"/>
        <v>0</v>
      </c>
      <c r="BC309" s="21">
        <f t="shared" si="663"/>
        <v>0</v>
      </c>
    </row>
    <row r="310" spans="1:55" x14ac:dyDescent="0.25">
      <c r="A310" s="41"/>
      <c r="B310" s="42">
        <v>59000</v>
      </c>
      <c r="C310" s="43" t="s">
        <v>263</v>
      </c>
      <c r="D310" s="44"/>
      <c r="E310" s="45"/>
      <c r="F310" s="46">
        <f>SUM(F311)</f>
        <v>0</v>
      </c>
      <c r="G310" s="46">
        <f t="shared" ref="G310:K311" si="698">SUM(G311)</f>
        <v>0</v>
      </c>
      <c r="H310" s="46">
        <f t="shared" si="698"/>
        <v>0</v>
      </c>
      <c r="I310" s="46">
        <f t="shared" si="698"/>
        <v>0</v>
      </c>
      <c r="J310" s="46">
        <f t="shared" si="698"/>
        <v>0</v>
      </c>
      <c r="K310" s="47">
        <f t="shared" si="698"/>
        <v>0</v>
      </c>
      <c r="M310" s="47">
        <f t="shared" si="582"/>
        <v>0</v>
      </c>
      <c r="O310" s="46">
        <f>O311</f>
        <v>0</v>
      </c>
      <c r="P310" s="46">
        <f>P311</f>
        <v>0</v>
      </c>
      <c r="Q310" s="46">
        <f t="shared" ref="Q310:T311" si="699">Q311</f>
        <v>0</v>
      </c>
      <c r="R310" s="46">
        <f t="shared" si="699"/>
        <v>0</v>
      </c>
      <c r="S310" s="46">
        <f t="shared" si="699"/>
        <v>0</v>
      </c>
      <c r="T310" s="47">
        <f t="shared" si="699"/>
        <v>0</v>
      </c>
      <c r="V310" s="60"/>
      <c r="W310" s="60"/>
      <c r="X310" s="39"/>
      <c r="Y310" s="60"/>
      <c r="Z310" s="60"/>
      <c r="AA310" s="39"/>
      <c r="AC310" s="46">
        <f t="shared" ref="AC310:AH311" si="700">SUM(AC311)</f>
        <v>0</v>
      </c>
      <c r="AD310" s="46">
        <f t="shared" si="700"/>
        <v>0</v>
      </c>
      <c r="AE310" s="46">
        <f t="shared" si="700"/>
        <v>0</v>
      </c>
      <c r="AF310" s="46">
        <f t="shared" si="700"/>
        <v>0</v>
      </c>
      <c r="AG310" s="46">
        <f t="shared" si="700"/>
        <v>0</v>
      </c>
      <c r="AH310" s="46">
        <f t="shared" si="700"/>
        <v>0</v>
      </c>
      <c r="AJ310" s="46">
        <f t="shared" ref="AJ310:AO311" si="701">SUM(AJ311)</f>
        <v>0</v>
      </c>
      <c r="AK310" s="46">
        <f t="shared" si="701"/>
        <v>0</v>
      </c>
      <c r="AL310" s="46">
        <f t="shared" si="701"/>
        <v>0</v>
      </c>
      <c r="AM310" s="46">
        <f t="shared" si="701"/>
        <v>0</v>
      </c>
      <c r="AN310" s="46">
        <f t="shared" si="701"/>
        <v>0</v>
      </c>
      <c r="AO310" s="46">
        <f t="shared" si="701"/>
        <v>0</v>
      </c>
      <c r="AQ310" s="21">
        <f t="shared" si="598"/>
        <v>0</v>
      </c>
      <c r="AR310" s="21">
        <f t="shared" si="598"/>
        <v>0</v>
      </c>
      <c r="AS310" s="21">
        <f t="shared" si="598"/>
        <v>0</v>
      </c>
      <c r="AT310" s="21">
        <f t="shared" si="597"/>
        <v>0</v>
      </c>
      <c r="AU310" s="21">
        <f t="shared" si="597"/>
        <v>0</v>
      </c>
      <c r="AV310" s="21">
        <f t="shared" si="597"/>
        <v>0</v>
      </c>
      <c r="AW310" s="18"/>
      <c r="AX310" s="21">
        <f t="shared" si="664"/>
        <v>0</v>
      </c>
      <c r="AY310" s="21">
        <f t="shared" si="664"/>
        <v>0</v>
      </c>
      <c r="AZ310" s="21">
        <f t="shared" si="664"/>
        <v>0</v>
      </c>
      <c r="BA310" s="21">
        <f t="shared" si="663"/>
        <v>0</v>
      </c>
      <c r="BB310" s="21">
        <f t="shared" si="663"/>
        <v>0</v>
      </c>
      <c r="BC310" s="21">
        <f t="shared" si="663"/>
        <v>0</v>
      </c>
    </row>
    <row r="311" spans="1:55" x14ac:dyDescent="0.25">
      <c r="A311" s="41"/>
      <c r="B311" s="48"/>
      <c r="C311" s="49">
        <v>59700</v>
      </c>
      <c r="D311" s="50" t="s">
        <v>264</v>
      </c>
      <c r="E311" s="51"/>
      <c r="F311" s="52">
        <f>SUM(F312)</f>
        <v>0</v>
      </c>
      <c r="G311" s="52">
        <f t="shared" si="698"/>
        <v>0</v>
      </c>
      <c r="H311" s="52">
        <f t="shared" si="698"/>
        <v>0</v>
      </c>
      <c r="I311" s="52">
        <f t="shared" si="698"/>
        <v>0</v>
      </c>
      <c r="J311" s="52">
        <f t="shared" si="698"/>
        <v>0</v>
      </c>
      <c r="K311" s="53">
        <f t="shared" si="698"/>
        <v>0</v>
      </c>
      <c r="M311" s="53">
        <f t="shared" si="582"/>
        <v>0</v>
      </c>
      <c r="O311" s="52">
        <f>O312</f>
        <v>0</v>
      </c>
      <c r="P311" s="52">
        <f>P312</f>
        <v>0</v>
      </c>
      <c r="Q311" s="52">
        <f t="shared" si="699"/>
        <v>0</v>
      </c>
      <c r="R311" s="52">
        <f t="shared" si="699"/>
        <v>0</v>
      </c>
      <c r="S311" s="52">
        <f t="shared" si="699"/>
        <v>0</v>
      </c>
      <c r="T311" s="53">
        <f t="shared" si="699"/>
        <v>0</v>
      </c>
      <c r="V311" s="60"/>
      <c r="W311" s="60"/>
      <c r="X311" s="39"/>
      <c r="Y311" s="60"/>
      <c r="Z311" s="60"/>
      <c r="AA311" s="39"/>
      <c r="AC311" s="52">
        <f t="shared" si="700"/>
        <v>0</v>
      </c>
      <c r="AD311" s="52">
        <f t="shared" si="700"/>
        <v>0</v>
      </c>
      <c r="AE311" s="52">
        <f t="shared" si="700"/>
        <v>0</v>
      </c>
      <c r="AF311" s="52">
        <f t="shared" si="700"/>
        <v>0</v>
      </c>
      <c r="AG311" s="52">
        <f t="shared" si="700"/>
        <v>0</v>
      </c>
      <c r="AH311" s="52">
        <f t="shared" si="700"/>
        <v>0</v>
      </c>
      <c r="AJ311" s="52">
        <f t="shared" si="701"/>
        <v>0</v>
      </c>
      <c r="AK311" s="52">
        <f t="shared" si="701"/>
        <v>0</v>
      </c>
      <c r="AL311" s="52">
        <f t="shared" si="701"/>
        <v>0</v>
      </c>
      <c r="AM311" s="52">
        <f t="shared" si="701"/>
        <v>0</v>
      </c>
      <c r="AN311" s="52">
        <f t="shared" si="701"/>
        <v>0</v>
      </c>
      <c r="AO311" s="52">
        <f t="shared" si="701"/>
        <v>0</v>
      </c>
      <c r="AQ311" s="21">
        <f t="shared" si="598"/>
        <v>0</v>
      </c>
      <c r="AR311" s="21">
        <f t="shared" si="598"/>
        <v>0</v>
      </c>
      <c r="AS311" s="21">
        <f t="shared" si="598"/>
        <v>0</v>
      </c>
      <c r="AT311" s="21">
        <f t="shared" si="597"/>
        <v>0</v>
      </c>
      <c r="AU311" s="21">
        <f t="shared" si="597"/>
        <v>0</v>
      </c>
      <c r="AV311" s="21">
        <f t="shared" si="597"/>
        <v>0</v>
      </c>
      <c r="AW311" s="18"/>
      <c r="AX311" s="21">
        <f t="shared" si="664"/>
        <v>0</v>
      </c>
      <c r="AY311" s="21">
        <f t="shared" si="664"/>
        <v>0</v>
      </c>
      <c r="AZ311" s="21">
        <f t="shared" si="664"/>
        <v>0</v>
      </c>
      <c r="BA311" s="21">
        <f t="shared" si="663"/>
        <v>0</v>
      </c>
      <c r="BB311" s="21">
        <f t="shared" si="663"/>
        <v>0</v>
      </c>
      <c r="BC311" s="21">
        <f t="shared" si="663"/>
        <v>0</v>
      </c>
    </row>
    <row r="312" spans="1:55" x14ac:dyDescent="0.25">
      <c r="A312" s="41"/>
      <c r="B312" s="76"/>
      <c r="C312" s="80"/>
      <c r="D312" s="75">
        <v>59701</v>
      </c>
      <c r="E312" s="73" t="s">
        <v>264</v>
      </c>
      <c r="F312" s="19">
        <f>O312+V312+AC312+AJ312</f>
        <v>0</v>
      </c>
      <c r="G312" s="19">
        <v>0</v>
      </c>
      <c r="H312" s="19">
        <f>SUM(F312:G312)</f>
        <v>0</v>
      </c>
      <c r="I312" s="19">
        <f>R312+Y312+AF312+AM312</f>
        <v>0</v>
      </c>
      <c r="J312" s="19">
        <f>S312+Z312+AG312+AN312</f>
        <v>0</v>
      </c>
      <c r="K312" s="57">
        <f>H312-I312</f>
        <v>0</v>
      </c>
      <c r="M312" s="57">
        <f t="shared" si="582"/>
        <v>0</v>
      </c>
      <c r="O312" s="19"/>
      <c r="P312" s="19"/>
      <c r="Q312" s="19">
        <f>O312+P312</f>
        <v>0</v>
      </c>
      <c r="R312" s="19"/>
      <c r="S312" s="19"/>
      <c r="T312" s="58">
        <f>Q312-R312</f>
        <v>0</v>
      </c>
      <c r="V312" s="60"/>
      <c r="W312" s="60"/>
      <c r="X312" s="39"/>
      <c r="Y312" s="60"/>
      <c r="Z312" s="60"/>
      <c r="AA312" s="39"/>
      <c r="AC312" s="19"/>
      <c r="AD312" s="19"/>
      <c r="AE312" s="19">
        <f>SUM(AC312:AD312)</f>
        <v>0</v>
      </c>
      <c r="AF312" s="19"/>
      <c r="AG312" s="19"/>
      <c r="AH312" s="19">
        <f>AE312-AF312</f>
        <v>0</v>
      </c>
      <c r="AJ312" s="19"/>
      <c r="AK312" s="19"/>
      <c r="AL312" s="19">
        <f>SUM(AJ312:AK312)</f>
        <v>0</v>
      </c>
      <c r="AM312" s="19"/>
      <c r="AN312" s="19"/>
      <c r="AO312" s="19">
        <f>AL312-AM312</f>
        <v>0</v>
      </c>
      <c r="AQ312" s="21">
        <f t="shared" si="598"/>
        <v>0</v>
      </c>
      <c r="AR312" s="21">
        <f t="shared" si="598"/>
        <v>0</v>
      </c>
      <c r="AS312" s="21">
        <f t="shared" si="598"/>
        <v>0</v>
      </c>
      <c r="AT312" s="21">
        <f t="shared" si="597"/>
        <v>0</v>
      </c>
      <c r="AU312" s="21">
        <f t="shared" si="597"/>
        <v>0</v>
      </c>
      <c r="AV312" s="21">
        <f t="shared" si="597"/>
        <v>0</v>
      </c>
      <c r="AW312" s="18"/>
      <c r="AX312" s="21">
        <f t="shared" si="664"/>
        <v>0</v>
      </c>
      <c r="AY312" s="21">
        <f t="shared" si="664"/>
        <v>0</v>
      </c>
      <c r="AZ312" s="21">
        <f t="shared" si="664"/>
        <v>0</v>
      </c>
      <c r="BA312" s="21">
        <f t="shared" si="663"/>
        <v>0</v>
      </c>
      <c r="BB312" s="21">
        <f t="shared" si="663"/>
        <v>0</v>
      </c>
      <c r="BC312" s="21">
        <f t="shared" si="663"/>
        <v>0</v>
      </c>
    </row>
    <row r="313" spans="1:55" x14ac:dyDescent="0.25">
      <c r="A313" s="41"/>
      <c r="B313" s="76"/>
      <c r="C313" s="80"/>
      <c r="D313" s="75"/>
      <c r="E313" s="73"/>
      <c r="F313" s="19"/>
      <c r="G313" s="19"/>
      <c r="H313" s="19"/>
      <c r="I313" s="19"/>
      <c r="J313" s="19"/>
      <c r="K313" s="57"/>
      <c r="M313" s="57">
        <f t="shared" si="582"/>
        <v>0</v>
      </c>
      <c r="O313" s="19"/>
      <c r="P313" s="19"/>
      <c r="Q313" s="19"/>
      <c r="R313" s="19"/>
      <c r="S313" s="19"/>
      <c r="T313" s="58"/>
      <c r="V313" s="39"/>
      <c r="W313" s="39"/>
      <c r="X313" s="39">
        <f>V313+W313</f>
        <v>0</v>
      </c>
      <c r="Y313" s="39"/>
      <c r="Z313" s="39"/>
      <c r="AA313" s="39">
        <f>X313-Y313</f>
        <v>0</v>
      </c>
      <c r="AC313" s="19"/>
      <c r="AD313" s="19"/>
      <c r="AE313" s="19"/>
      <c r="AF313" s="19"/>
      <c r="AG313" s="19"/>
      <c r="AH313" s="57"/>
      <c r="AJ313" s="19"/>
      <c r="AK313" s="19"/>
      <c r="AL313" s="19"/>
      <c r="AM313" s="19"/>
      <c r="AN313" s="19"/>
      <c r="AO313" s="57"/>
      <c r="AQ313" s="21">
        <f t="shared" si="598"/>
        <v>0</v>
      </c>
      <c r="AR313" s="21">
        <f t="shared" si="598"/>
        <v>0</v>
      </c>
      <c r="AS313" s="21">
        <f t="shared" si="598"/>
        <v>0</v>
      </c>
      <c r="AT313" s="21">
        <f t="shared" si="597"/>
        <v>0</v>
      </c>
      <c r="AU313" s="21">
        <f t="shared" si="597"/>
        <v>0</v>
      </c>
      <c r="AV313" s="21">
        <f t="shared" si="597"/>
        <v>0</v>
      </c>
      <c r="AW313" s="18"/>
      <c r="AX313" s="21">
        <f t="shared" si="664"/>
        <v>0</v>
      </c>
      <c r="AY313" s="21">
        <f t="shared" si="664"/>
        <v>0</v>
      </c>
      <c r="AZ313" s="21">
        <f t="shared" si="664"/>
        <v>0</v>
      </c>
      <c r="BA313" s="21">
        <f t="shared" si="663"/>
        <v>0</v>
      </c>
      <c r="BB313" s="21">
        <f t="shared" si="663"/>
        <v>0</v>
      </c>
      <c r="BC313" s="21">
        <f t="shared" si="663"/>
        <v>0</v>
      </c>
    </row>
    <row r="314" spans="1:55" x14ac:dyDescent="0.25">
      <c r="A314" s="35">
        <v>60000</v>
      </c>
      <c r="B314" s="36" t="s">
        <v>265</v>
      </c>
      <c r="C314" s="37"/>
      <c r="D314" s="37"/>
      <c r="E314" s="38"/>
      <c r="F314" s="19">
        <f>SUM(F315)</f>
        <v>4000000</v>
      </c>
      <c r="G314" s="19">
        <f t="shared" ref="G314:K316" si="702">SUM(G315)</f>
        <v>5135824.7300000004</v>
      </c>
      <c r="H314" s="19">
        <f t="shared" si="702"/>
        <v>9135824.7300000004</v>
      </c>
      <c r="I314" s="19">
        <f t="shared" si="702"/>
        <v>1762616.4</v>
      </c>
      <c r="J314" s="19">
        <f t="shared" si="702"/>
        <v>943829.44</v>
      </c>
      <c r="K314" s="57">
        <f t="shared" si="702"/>
        <v>7373208.3300000001</v>
      </c>
      <c r="M314" s="57">
        <f t="shared" si="582"/>
        <v>818786.96</v>
      </c>
      <c r="O314" s="71">
        <f t="shared" ref="O314:T316" si="703">SUM(O315)</f>
        <v>4000000</v>
      </c>
      <c r="P314" s="71">
        <f t="shared" si="703"/>
        <v>0</v>
      </c>
      <c r="Q314" s="71">
        <f t="shared" si="703"/>
        <v>4000000</v>
      </c>
      <c r="R314" s="71">
        <f t="shared" si="703"/>
        <v>1762616.4</v>
      </c>
      <c r="S314" s="71">
        <f t="shared" si="703"/>
        <v>943829.44</v>
      </c>
      <c r="T314" s="58">
        <f t="shared" si="703"/>
        <v>2237383.6</v>
      </c>
      <c r="V314" s="39">
        <f t="shared" ref="V314:AA316" si="704">SUM(V315)</f>
        <v>0</v>
      </c>
      <c r="W314" s="39">
        <f t="shared" si="704"/>
        <v>0</v>
      </c>
      <c r="X314" s="39">
        <f t="shared" si="704"/>
        <v>0</v>
      </c>
      <c r="Y314" s="39">
        <f t="shared" si="704"/>
        <v>0</v>
      </c>
      <c r="Z314" s="39">
        <f t="shared" si="704"/>
        <v>0</v>
      </c>
      <c r="AA314" s="39">
        <f t="shared" si="704"/>
        <v>0</v>
      </c>
      <c r="AC314" s="19">
        <f t="shared" ref="AC314:AH316" si="705">SUM(AC315)</f>
        <v>0</v>
      </c>
      <c r="AD314" s="19">
        <f t="shared" si="705"/>
        <v>0</v>
      </c>
      <c r="AE314" s="19">
        <f t="shared" si="705"/>
        <v>0</v>
      </c>
      <c r="AF314" s="19">
        <f t="shared" si="705"/>
        <v>0</v>
      </c>
      <c r="AG314" s="19">
        <f t="shared" si="705"/>
        <v>0</v>
      </c>
      <c r="AH314" s="19">
        <f t="shared" si="705"/>
        <v>0</v>
      </c>
      <c r="AJ314" s="19">
        <f t="shared" ref="AJ314:AO316" si="706">SUM(AJ315)</f>
        <v>0</v>
      </c>
      <c r="AK314" s="19">
        <f t="shared" si="706"/>
        <v>5135824.7340000002</v>
      </c>
      <c r="AL314" s="19">
        <f t="shared" si="706"/>
        <v>5135824.7340000002</v>
      </c>
      <c r="AM314" s="19">
        <f t="shared" si="706"/>
        <v>0</v>
      </c>
      <c r="AN314" s="19">
        <f t="shared" si="706"/>
        <v>0</v>
      </c>
      <c r="AO314" s="19">
        <f t="shared" si="706"/>
        <v>5135824.7340000002</v>
      </c>
      <c r="AQ314" s="21">
        <f t="shared" si="598"/>
        <v>4000000</v>
      </c>
      <c r="AR314" s="21">
        <f t="shared" si="598"/>
        <v>5135824.7340000002</v>
      </c>
      <c r="AS314" s="21">
        <f t="shared" si="598"/>
        <v>9135824.7340000011</v>
      </c>
      <c r="AT314" s="21">
        <f t="shared" si="597"/>
        <v>1762616.4</v>
      </c>
      <c r="AU314" s="21">
        <f t="shared" si="597"/>
        <v>943829.44</v>
      </c>
      <c r="AV314" s="21">
        <f t="shared" si="597"/>
        <v>7373208.3340000007</v>
      </c>
      <c r="AW314" s="18"/>
      <c r="AX314" s="21">
        <f t="shared" si="664"/>
        <v>0</v>
      </c>
      <c r="AY314" s="21">
        <f t="shared" si="664"/>
        <v>-3.9999997243285179E-3</v>
      </c>
      <c r="AZ314" s="21">
        <f t="shared" si="664"/>
        <v>-4.0000006556510925E-3</v>
      </c>
      <c r="BA314" s="21">
        <f t="shared" si="663"/>
        <v>0</v>
      </c>
      <c r="BB314" s="21">
        <f t="shared" si="663"/>
        <v>0</v>
      </c>
      <c r="BC314" s="21">
        <f t="shared" si="663"/>
        <v>-4.0000006556510925E-3</v>
      </c>
    </row>
    <row r="315" spans="1:55" x14ac:dyDescent="0.25">
      <c r="A315" s="41"/>
      <c r="B315" s="42">
        <v>62000</v>
      </c>
      <c r="C315" s="43" t="s">
        <v>266</v>
      </c>
      <c r="D315" s="44"/>
      <c r="E315" s="45"/>
      <c r="F315" s="46">
        <f>SUM(F316)</f>
        <v>4000000</v>
      </c>
      <c r="G315" s="46">
        <f t="shared" si="702"/>
        <v>5135824.7300000004</v>
      </c>
      <c r="H315" s="46">
        <f t="shared" si="702"/>
        <v>9135824.7300000004</v>
      </c>
      <c r="I315" s="46">
        <f t="shared" si="702"/>
        <v>1762616.4</v>
      </c>
      <c r="J315" s="46">
        <f t="shared" si="702"/>
        <v>943829.44</v>
      </c>
      <c r="K315" s="47">
        <f t="shared" si="702"/>
        <v>7373208.3300000001</v>
      </c>
      <c r="M315" s="47">
        <f t="shared" si="582"/>
        <v>818786.96</v>
      </c>
      <c r="O315" s="46">
        <f t="shared" si="703"/>
        <v>4000000</v>
      </c>
      <c r="P315" s="46">
        <f t="shared" si="703"/>
        <v>0</v>
      </c>
      <c r="Q315" s="46">
        <f t="shared" si="703"/>
        <v>4000000</v>
      </c>
      <c r="R315" s="46">
        <f t="shared" si="703"/>
        <v>1762616.4</v>
      </c>
      <c r="S315" s="46">
        <f t="shared" si="703"/>
        <v>943829.44</v>
      </c>
      <c r="T315" s="47">
        <f t="shared" si="703"/>
        <v>2237383.6</v>
      </c>
      <c r="V315" s="62">
        <f t="shared" si="704"/>
        <v>0</v>
      </c>
      <c r="W315" s="62">
        <f t="shared" si="704"/>
        <v>0</v>
      </c>
      <c r="X315" s="62">
        <f t="shared" si="704"/>
        <v>0</v>
      </c>
      <c r="Y315" s="62">
        <f t="shared" si="704"/>
        <v>0</v>
      </c>
      <c r="Z315" s="62">
        <f t="shared" si="704"/>
        <v>0</v>
      </c>
      <c r="AA315" s="62">
        <f t="shared" si="704"/>
        <v>0</v>
      </c>
      <c r="AC315" s="46">
        <f t="shared" si="705"/>
        <v>0</v>
      </c>
      <c r="AD315" s="46">
        <f t="shared" si="705"/>
        <v>0</v>
      </c>
      <c r="AE315" s="46">
        <f t="shared" si="705"/>
        <v>0</v>
      </c>
      <c r="AF315" s="46">
        <f t="shared" si="705"/>
        <v>0</v>
      </c>
      <c r="AG315" s="46">
        <f t="shared" si="705"/>
        <v>0</v>
      </c>
      <c r="AH315" s="46">
        <f t="shared" si="705"/>
        <v>0</v>
      </c>
      <c r="AJ315" s="46">
        <f t="shared" si="706"/>
        <v>0</v>
      </c>
      <c r="AK315" s="46">
        <f t="shared" si="706"/>
        <v>5135824.7340000002</v>
      </c>
      <c r="AL315" s="46">
        <f t="shared" si="706"/>
        <v>5135824.7340000002</v>
      </c>
      <c r="AM315" s="46">
        <f t="shared" si="706"/>
        <v>0</v>
      </c>
      <c r="AN315" s="46">
        <f t="shared" si="706"/>
        <v>0</v>
      </c>
      <c r="AO315" s="46">
        <f t="shared" si="706"/>
        <v>5135824.7340000002</v>
      </c>
      <c r="AQ315" s="21">
        <f t="shared" si="598"/>
        <v>4000000</v>
      </c>
      <c r="AR315" s="21">
        <f t="shared" si="598"/>
        <v>5135824.7340000002</v>
      </c>
      <c r="AS315" s="21">
        <f t="shared" si="598"/>
        <v>9135824.7340000011</v>
      </c>
      <c r="AT315" s="21">
        <f t="shared" si="597"/>
        <v>1762616.4</v>
      </c>
      <c r="AU315" s="21">
        <f t="shared" si="597"/>
        <v>943829.44</v>
      </c>
      <c r="AV315" s="21">
        <f t="shared" si="597"/>
        <v>7373208.3340000007</v>
      </c>
      <c r="AW315" s="18"/>
      <c r="AX315" s="21">
        <f t="shared" si="664"/>
        <v>0</v>
      </c>
      <c r="AY315" s="21">
        <f t="shared" si="664"/>
        <v>-3.9999997243285179E-3</v>
      </c>
      <c r="AZ315" s="21">
        <f t="shared" si="664"/>
        <v>-4.0000006556510925E-3</v>
      </c>
      <c r="BA315" s="21">
        <f t="shared" si="663"/>
        <v>0</v>
      </c>
      <c r="BB315" s="21">
        <f t="shared" si="663"/>
        <v>0</v>
      </c>
      <c r="BC315" s="21">
        <f t="shared" si="663"/>
        <v>-4.0000006556510925E-3</v>
      </c>
    </row>
    <row r="316" spans="1:55" x14ac:dyDescent="0.25">
      <c r="A316" s="41"/>
      <c r="B316" s="48"/>
      <c r="C316" s="49">
        <v>62900</v>
      </c>
      <c r="D316" s="50" t="s">
        <v>267</v>
      </c>
      <c r="E316" s="51"/>
      <c r="F316" s="52">
        <f>SUM(F317)</f>
        <v>4000000</v>
      </c>
      <c r="G316" s="52">
        <f t="shared" si="702"/>
        <v>5135824.7300000004</v>
      </c>
      <c r="H316" s="52">
        <f t="shared" si="702"/>
        <v>9135824.7300000004</v>
      </c>
      <c r="I316" s="52">
        <f t="shared" si="702"/>
        <v>1762616.4</v>
      </c>
      <c r="J316" s="52">
        <f t="shared" si="702"/>
        <v>943829.44</v>
      </c>
      <c r="K316" s="53">
        <f t="shared" si="702"/>
        <v>7373208.3300000001</v>
      </c>
      <c r="M316" s="53">
        <f t="shared" si="582"/>
        <v>818786.96</v>
      </c>
      <c r="O316" s="52">
        <f t="shared" si="703"/>
        <v>4000000</v>
      </c>
      <c r="P316" s="52">
        <f t="shared" si="703"/>
        <v>0</v>
      </c>
      <c r="Q316" s="52">
        <f t="shared" si="703"/>
        <v>4000000</v>
      </c>
      <c r="R316" s="52">
        <f t="shared" si="703"/>
        <v>1762616.4</v>
      </c>
      <c r="S316" s="52">
        <f t="shared" si="703"/>
        <v>943829.44</v>
      </c>
      <c r="T316" s="53">
        <f t="shared" si="703"/>
        <v>2237383.6</v>
      </c>
      <c r="V316" s="61">
        <f t="shared" si="704"/>
        <v>0</v>
      </c>
      <c r="W316" s="61">
        <f t="shared" si="704"/>
        <v>0</v>
      </c>
      <c r="X316" s="61">
        <f t="shared" si="704"/>
        <v>0</v>
      </c>
      <c r="Y316" s="61">
        <f t="shared" si="704"/>
        <v>0</v>
      </c>
      <c r="Z316" s="61">
        <f t="shared" si="704"/>
        <v>0</v>
      </c>
      <c r="AA316" s="61">
        <f t="shared" si="704"/>
        <v>0</v>
      </c>
      <c r="AC316" s="52">
        <f t="shared" si="705"/>
        <v>0</v>
      </c>
      <c r="AD316" s="52">
        <f t="shared" si="705"/>
        <v>0</v>
      </c>
      <c r="AE316" s="52">
        <f t="shared" si="705"/>
        <v>0</v>
      </c>
      <c r="AF316" s="52">
        <f t="shared" si="705"/>
        <v>0</v>
      </c>
      <c r="AG316" s="52">
        <f t="shared" si="705"/>
        <v>0</v>
      </c>
      <c r="AH316" s="52">
        <f t="shared" si="705"/>
        <v>0</v>
      </c>
      <c r="AJ316" s="52">
        <f t="shared" si="706"/>
        <v>0</v>
      </c>
      <c r="AK316" s="52">
        <f t="shared" si="706"/>
        <v>5135824.7340000002</v>
      </c>
      <c r="AL316" s="52">
        <f t="shared" si="706"/>
        <v>5135824.7340000002</v>
      </c>
      <c r="AM316" s="52">
        <f t="shared" si="706"/>
        <v>0</v>
      </c>
      <c r="AN316" s="52">
        <f t="shared" si="706"/>
        <v>0</v>
      </c>
      <c r="AO316" s="52">
        <f t="shared" si="706"/>
        <v>5135824.7340000002</v>
      </c>
      <c r="AQ316" s="21">
        <f t="shared" si="598"/>
        <v>4000000</v>
      </c>
      <c r="AR316" s="21">
        <f t="shared" si="598"/>
        <v>5135824.7340000002</v>
      </c>
      <c r="AS316" s="21">
        <f t="shared" si="598"/>
        <v>9135824.7340000011</v>
      </c>
      <c r="AT316" s="21">
        <f t="shared" si="597"/>
        <v>1762616.4</v>
      </c>
      <c r="AU316" s="21">
        <f t="shared" si="597"/>
        <v>943829.44</v>
      </c>
      <c r="AV316" s="21">
        <f t="shared" si="597"/>
        <v>7373208.3340000007</v>
      </c>
      <c r="AW316" s="18"/>
      <c r="AX316" s="21">
        <f t="shared" si="664"/>
        <v>0</v>
      </c>
      <c r="AY316" s="21">
        <f t="shared" si="664"/>
        <v>-3.9999997243285179E-3</v>
      </c>
      <c r="AZ316" s="21">
        <f t="shared" si="664"/>
        <v>-4.0000006556510925E-3</v>
      </c>
      <c r="BA316" s="21">
        <f t="shared" si="663"/>
        <v>0</v>
      </c>
      <c r="BB316" s="21">
        <f t="shared" si="663"/>
        <v>0</v>
      </c>
      <c r="BC316" s="21">
        <f t="shared" si="663"/>
        <v>-4.0000006556510925E-3</v>
      </c>
    </row>
    <row r="317" spans="1:55" ht="30" x14ac:dyDescent="0.25">
      <c r="A317" s="81"/>
      <c r="B317" s="82"/>
      <c r="C317" s="83"/>
      <c r="D317" s="84">
        <v>62901</v>
      </c>
      <c r="E317" s="73" t="s">
        <v>268</v>
      </c>
      <c r="F317" s="19">
        <f>O317+V317+AC317+AJ317</f>
        <v>4000000</v>
      </c>
      <c r="G317" s="19">
        <v>5135824.7300000004</v>
      </c>
      <c r="H317" s="19">
        <f>SUM(F317:G317)</f>
        <v>9135824.7300000004</v>
      </c>
      <c r="I317" s="19">
        <f>R317+Y317+AF317+AM317</f>
        <v>1762616.4</v>
      </c>
      <c r="J317" s="19">
        <f>S317+Z317+AG317+AN317</f>
        <v>943829.44</v>
      </c>
      <c r="K317" s="57">
        <f>H317-I317</f>
        <v>7373208.3300000001</v>
      </c>
      <c r="M317" s="57">
        <f t="shared" si="582"/>
        <v>818786.96</v>
      </c>
      <c r="O317" s="19">
        <v>4000000</v>
      </c>
      <c r="P317" s="19"/>
      <c r="Q317" s="19">
        <f>O317+P317</f>
        <v>4000000</v>
      </c>
      <c r="R317" s="59">
        <v>1762616.4</v>
      </c>
      <c r="S317" s="59">
        <v>943829.44</v>
      </c>
      <c r="T317" s="58">
        <f>Q317-R317</f>
        <v>2237383.6</v>
      </c>
      <c r="V317" s="60"/>
      <c r="W317" s="60"/>
      <c r="X317" s="39">
        <f>V317+W317</f>
        <v>0</v>
      </c>
      <c r="Y317" s="60"/>
      <c r="Z317" s="60"/>
      <c r="AA317" s="39">
        <f>X317-Y317</f>
        <v>0</v>
      </c>
      <c r="AC317" s="19"/>
      <c r="AD317" s="19"/>
      <c r="AE317" s="19">
        <f>SUM(AC317:AD317)</f>
        <v>0</v>
      </c>
      <c r="AF317" s="19"/>
      <c r="AG317" s="19"/>
      <c r="AH317" s="19">
        <f>AE317-AF317</f>
        <v>0</v>
      </c>
      <c r="AJ317" s="19"/>
      <c r="AK317" s="19">
        <v>5135824.7340000002</v>
      </c>
      <c r="AL317" s="19">
        <f>SUM(AJ317:AK317)</f>
        <v>5135824.7340000002</v>
      </c>
      <c r="AM317" s="19"/>
      <c r="AN317" s="19"/>
      <c r="AO317" s="19">
        <f>AL317-AM317</f>
        <v>5135824.7340000002</v>
      </c>
      <c r="AQ317" s="21">
        <f t="shared" si="598"/>
        <v>4000000</v>
      </c>
      <c r="AR317" s="21">
        <f t="shared" si="598"/>
        <v>5135824.7340000002</v>
      </c>
      <c r="AS317" s="21">
        <f t="shared" si="598"/>
        <v>9135824.7340000011</v>
      </c>
      <c r="AT317" s="21">
        <f t="shared" si="597"/>
        <v>1762616.4</v>
      </c>
      <c r="AU317" s="21">
        <f t="shared" si="597"/>
        <v>943829.44</v>
      </c>
      <c r="AV317" s="21">
        <f t="shared" si="597"/>
        <v>7373208.3340000007</v>
      </c>
      <c r="AW317" s="18"/>
      <c r="AX317" s="21">
        <f t="shared" si="664"/>
        <v>0</v>
      </c>
      <c r="AY317" s="21">
        <f t="shared" si="664"/>
        <v>-3.9999997243285179E-3</v>
      </c>
      <c r="AZ317" s="21">
        <f t="shared" si="664"/>
        <v>-4.0000006556510925E-3</v>
      </c>
      <c r="BA317" s="21">
        <f t="shared" si="663"/>
        <v>0</v>
      </c>
      <c r="BB317" s="21">
        <f t="shared" si="663"/>
        <v>0</v>
      </c>
      <c r="BC317" s="21">
        <f t="shared" si="663"/>
        <v>-4.0000006556510925E-3</v>
      </c>
    </row>
    <row r="318" spans="1:55" x14ac:dyDescent="0.25">
      <c r="A318" s="81"/>
      <c r="B318" s="82"/>
      <c r="C318" s="83"/>
      <c r="D318" s="84"/>
      <c r="E318" s="85"/>
      <c r="F318" s="19"/>
      <c r="G318" s="19"/>
      <c r="H318" s="19"/>
      <c r="I318" s="19"/>
      <c r="J318" s="19"/>
      <c r="K318" s="57"/>
      <c r="M318" s="57">
        <f t="shared" si="582"/>
        <v>0</v>
      </c>
      <c r="O318" s="86"/>
      <c r="P318" s="86"/>
      <c r="Q318" s="86"/>
      <c r="R318" s="86"/>
      <c r="S318" s="86"/>
      <c r="T318" s="87"/>
      <c r="V318" s="88"/>
      <c r="W318" s="88"/>
      <c r="X318" s="89"/>
      <c r="Y318" s="88"/>
      <c r="Z318" s="88"/>
      <c r="AA318" s="89"/>
      <c r="AC318" s="19"/>
      <c r="AD318" s="19"/>
      <c r="AE318" s="19"/>
      <c r="AF318" s="19"/>
      <c r="AG318" s="19"/>
      <c r="AH318" s="57"/>
      <c r="AJ318" s="19"/>
      <c r="AK318" s="19"/>
      <c r="AL318" s="19"/>
      <c r="AM318" s="19"/>
      <c r="AN318" s="19"/>
      <c r="AO318" s="57"/>
      <c r="AQ318" s="21">
        <f t="shared" si="598"/>
        <v>0</v>
      </c>
      <c r="AR318" s="21">
        <f t="shared" si="598"/>
        <v>0</v>
      </c>
      <c r="AS318" s="21">
        <f t="shared" si="598"/>
        <v>0</v>
      </c>
      <c r="AT318" s="21">
        <f t="shared" si="597"/>
        <v>0</v>
      </c>
      <c r="AU318" s="21">
        <f t="shared" si="597"/>
        <v>0</v>
      </c>
      <c r="AV318" s="21">
        <f t="shared" si="597"/>
        <v>0</v>
      </c>
      <c r="AW318" s="18"/>
      <c r="AX318" s="21">
        <f t="shared" si="664"/>
        <v>0</v>
      </c>
      <c r="AY318" s="21">
        <f t="shared" si="664"/>
        <v>0</v>
      </c>
      <c r="AZ318" s="21">
        <f t="shared" si="664"/>
        <v>0</v>
      </c>
      <c r="BA318" s="21">
        <f t="shared" si="663"/>
        <v>0</v>
      </c>
      <c r="BB318" s="21">
        <f t="shared" si="663"/>
        <v>0</v>
      </c>
      <c r="BC318" s="21">
        <f t="shared" si="663"/>
        <v>0</v>
      </c>
    </row>
    <row r="319" spans="1:55" x14ac:dyDescent="0.25">
      <c r="A319" s="35">
        <v>70000</v>
      </c>
      <c r="B319" s="36" t="s">
        <v>269</v>
      </c>
      <c r="C319" s="37"/>
      <c r="D319" s="37"/>
      <c r="E319" s="38"/>
      <c r="F319" s="19">
        <f>SUM(F320)</f>
        <v>9000000</v>
      </c>
      <c r="G319" s="19">
        <f t="shared" ref="G319:K321" si="707">SUM(G320)</f>
        <v>0</v>
      </c>
      <c r="H319" s="19">
        <f t="shared" si="707"/>
        <v>9000000</v>
      </c>
      <c r="I319" s="19">
        <f t="shared" si="707"/>
        <v>5000000</v>
      </c>
      <c r="J319" s="19">
        <f t="shared" si="707"/>
        <v>0</v>
      </c>
      <c r="K319" s="57">
        <f t="shared" si="707"/>
        <v>4000000</v>
      </c>
      <c r="M319" s="57">
        <f t="shared" si="582"/>
        <v>5000000</v>
      </c>
      <c r="O319" s="71">
        <f t="shared" ref="O319:T321" si="708">O320</f>
        <v>9000000</v>
      </c>
      <c r="P319" s="71">
        <f t="shared" si="708"/>
        <v>0</v>
      </c>
      <c r="Q319" s="71">
        <f t="shared" si="708"/>
        <v>9000000</v>
      </c>
      <c r="R319" s="71">
        <f t="shared" si="708"/>
        <v>5000000</v>
      </c>
      <c r="S319" s="71">
        <f t="shared" si="708"/>
        <v>0</v>
      </c>
      <c r="T319" s="58">
        <f t="shared" si="708"/>
        <v>4000000</v>
      </c>
      <c r="V319" s="39">
        <f t="shared" ref="V319:AA321" si="709">SUM(V320)</f>
        <v>0</v>
      </c>
      <c r="W319" s="39">
        <f t="shared" si="709"/>
        <v>0</v>
      </c>
      <c r="X319" s="39">
        <f t="shared" si="709"/>
        <v>0</v>
      </c>
      <c r="Y319" s="39">
        <f t="shared" si="709"/>
        <v>0</v>
      </c>
      <c r="Z319" s="39">
        <f t="shared" si="709"/>
        <v>0</v>
      </c>
      <c r="AA319" s="39">
        <f t="shared" si="709"/>
        <v>0</v>
      </c>
      <c r="AC319" s="19">
        <f t="shared" ref="AC319:AH321" si="710">SUM(AC320)</f>
        <v>0</v>
      </c>
      <c r="AD319" s="19">
        <f t="shared" si="710"/>
        <v>0</v>
      </c>
      <c r="AE319" s="19">
        <f t="shared" si="710"/>
        <v>0</v>
      </c>
      <c r="AF319" s="19">
        <f t="shared" si="710"/>
        <v>0</v>
      </c>
      <c r="AG319" s="19">
        <f t="shared" si="710"/>
        <v>0</v>
      </c>
      <c r="AH319" s="19">
        <f t="shared" si="710"/>
        <v>0</v>
      </c>
      <c r="AJ319" s="19">
        <f t="shared" ref="AJ319:AO321" si="711">SUM(AJ320)</f>
        <v>0</v>
      </c>
      <c r="AK319" s="19">
        <f t="shared" si="711"/>
        <v>0</v>
      </c>
      <c r="AL319" s="19">
        <f t="shared" si="711"/>
        <v>0</v>
      </c>
      <c r="AM319" s="19">
        <f t="shared" si="711"/>
        <v>0</v>
      </c>
      <c r="AN319" s="19">
        <f t="shared" si="711"/>
        <v>0</v>
      </c>
      <c r="AO319" s="19">
        <f t="shared" si="711"/>
        <v>0</v>
      </c>
      <c r="AQ319" s="21">
        <f t="shared" si="598"/>
        <v>9000000</v>
      </c>
      <c r="AR319" s="21">
        <f t="shared" si="598"/>
        <v>0</v>
      </c>
      <c r="AS319" s="21">
        <f t="shared" si="598"/>
        <v>9000000</v>
      </c>
      <c r="AT319" s="21">
        <f t="shared" si="597"/>
        <v>5000000</v>
      </c>
      <c r="AU319" s="21">
        <f t="shared" si="597"/>
        <v>0</v>
      </c>
      <c r="AV319" s="21">
        <f t="shared" si="597"/>
        <v>4000000</v>
      </c>
      <c r="AW319" s="18"/>
      <c r="AX319" s="21">
        <f t="shared" si="664"/>
        <v>0</v>
      </c>
      <c r="AY319" s="21">
        <f t="shared" si="664"/>
        <v>0</v>
      </c>
      <c r="AZ319" s="21">
        <f t="shared" si="664"/>
        <v>0</v>
      </c>
      <c r="BA319" s="21">
        <f t="shared" si="663"/>
        <v>0</v>
      </c>
      <c r="BB319" s="21">
        <f t="shared" si="663"/>
        <v>0</v>
      </c>
      <c r="BC319" s="21">
        <f t="shared" si="663"/>
        <v>0</v>
      </c>
    </row>
    <row r="320" spans="1:55" x14ac:dyDescent="0.25">
      <c r="A320" s="41"/>
      <c r="B320" s="42">
        <v>75000</v>
      </c>
      <c r="C320" s="43" t="s">
        <v>270</v>
      </c>
      <c r="D320" s="44"/>
      <c r="E320" s="45"/>
      <c r="F320" s="46">
        <f>SUM(F321)</f>
        <v>9000000</v>
      </c>
      <c r="G320" s="46">
        <f t="shared" si="707"/>
        <v>0</v>
      </c>
      <c r="H320" s="46">
        <f t="shared" si="707"/>
        <v>9000000</v>
      </c>
      <c r="I320" s="46">
        <f t="shared" si="707"/>
        <v>5000000</v>
      </c>
      <c r="J320" s="46">
        <f t="shared" si="707"/>
        <v>0</v>
      </c>
      <c r="K320" s="47">
        <f t="shared" si="707"/>
        <v>4000000</v>
      </c>
      <c r="M320" s="47">
        <f t="shared" si="582"/>
        <v>5000000</v>
      </c>
      <c r="O320" s="46">
        <f t="shared" si="708"/>
        <v>9000000</v>
      </c>
      <c r="P320" s="46">
        <f t="shared" si="708"/>
        <v>0</v>
      </c>
      <c r="Q320" s="46">
        <f t="shared" si="708"/>
        <v>9000000</v>
      </c>
      <c r="R320" s="46">
        <f t="shared" si="708"/>
        <v>5000000</v>
      </c>
      <c r="S320" s="46">
        <f t="shared" si="708"/>
        <v>0</v>
      </c>
      <c r="T320" s="47">
        <f t="shared" si="708"/>
        <v>4000000</v>
      </c>
      <c r="V320" s="62">
        <f t="shared" si="709"/>
        <v>0</v>
      </c>
      <c r="W320" s="62">
        <f t="shared" si="709"/>
        <v>0</v>
      </c>
      <c r="X320" s="62">
        <f t="shared" si="709"/>
        <v>0</v>
      </c>
      <c r="Y320" s="62">
        <f t="shared" si="709"/>
        <v>0</v>
      </c>
      <c r="Z320" s="62">
        <f t="shared" si="709"/>
        <v>0</v>
      </c>
      <c r="AA320" s="62">
        <f t="shared" si="709"/>
        <v>0</v>
      </c>
      <c r="AC320" s="46">
        <f t="shared" si="710"/>
        <v>0</v>
      </c>
      <c r="AD320" s="46">
        <f t="shared" si="710"/>
        <v>0</v>
      </c>
      <c r="AE320" s="46">
        <f t="shared" si="710"/>
        <v>0</v>
      </c>
      <c r="AF320" s="46">
        <f t="shared" si="710"/>
        <v>0</v>
      </c>
      <c r="AG320" s="46">
        <f t="shared" si="710"/>
        <v>0</v>
      </c>
      <c r="AH320" s="46">
        <f t="shared" si="710"/>
        <v>0</v>
      </c>
      <c r="AJ320" s="46">
        <f t="shared" si="711"/>
        <v>0</v>
      </c>
      <c r="AK320" s="46">
        <f t="shared" si="711"/>
        <v>0</v>
      </c>
      <c r="AL320" s="46">
        <f t="shared" si="711"/>
        <v>0</v>
      </c>
      <c r="AM320" s="46">
        <f t="shared" si="711"/>
        <v>0</v>
      </c>
      <c r="AN320" s="46">
        <f t="shared" si="711"/>
        <v>0</v>
      </c>
      <c r="AO320" s="46">
        <f t="shared" si="711"/>
        <v>0</v>
      </c>
      <c r="AQ320" s="21">
        <f t="shared" si="598"/>
        <v>9000000</v>
      </c>
      <c r="AR320" s="21">
        <f t="shared" si="598"/>
        <v>0</v>
      </c>
      <c r="AS320" s="21">
        <f t="shared" si="598"/>
        <v>9000000</v>
      </c>
      <c r="AT320" s="21">
        <f t="shared" si="597"/>
        <v>5000000</v>
      </c>
      <c r="AU320" s="21">
        <f t="shared" si="597"/>
        <v>0</v>
      </c>
      <c r="AV320" s="21">
        <f t="shared" si="597"/>
        <v>4000000</v>
      </c>
      <c r="AW320" s="18"/>
      <c r="AX320" s="21">
        <f t="shared" si="664"/>
        <v>0</v>
      </c>
      <c r="AY320" s="21">
        <f t="shared" si="664"/>
        <v>0</v>
      </c>
      <c r="AZ320" s="21">
        <f t="shared" si="664"/>
        <v>0</v>
      </c>
      <c r="BA320" s="21">
        <f t="shared" si="663"/>
        <v>0</v>
      </c>
      <c r="BB320" s="21">
        <f t="shared" si="663"/>
        <v>0</v>
      </c>
      <c r="BC320" s="21">
        <f t="shared" si="663"/>
        <v>0</v>
      </c>
    </row>
    <row r="321" spans="1:55" x14ac:dyDescent="0.25">
      <c r="A321" s="41"/>
      <c r="B321" s="48"/>
      <c r="C321" s="49">
        <v>75300</v>
      </c>
      <c r="D321" s="50" t="s">
        <v>271</v>
      </c>
      <c r="E321" s="51"/>
      <c r="F321" s="52">
        <f>SUM(F322)</f>
        <v>9000000</v>
      </c>
      <c r="G321" s="52">
        <f t="shared" si="707"/>
        <v>0</v>
      </c>
      <c r="H321" s="52">
        <f t="shared" si="707"/>
        <v>9000000</v>
      </c>
      <c r="I321" s="52">
        <f t="shared" si="707"/>
        <v>5000000</v>
      </c>
      <c r="J321" s="52">
        <f t="shared" si="707"/>
        <v>0</v>
      </c>
      <c r="K321" s="53">
        <f t="shared" si="707"/>
        <v>4000000</v>
      </c>
      <c r="M321" s="53">
        <f t="shared" si="582"/>
        <v>5000000</v>
      </c>
      <c r="O321" s="52">
        <f t="shared" si="708"/>
        <v>9000000</v>
      </c>
      <c r="P321" s="52">
        <f t="shared" si="708"/>
        <v>0</v>
      </c>
      <c r="Q321" s="52">
        <f t="shared" si="708"/>
        <v>9000000</v>
      </c>
      <c r="R321" s="52">
        <f t="shared" si="708"/>
        <v>5000000</v>
      </c>
      <c r="S321" s="52">
        <f t="shared" si="708"/>
        <v>0</v>
      </c>
      <c r="T321" s="53">
        <f t="shared" si="708"/>
        <v>4000000</v>
      </c>
      <c r="V321" s="61">
        <f t="shared" si="709"/>
        <v>0</v>
      </c>
      <c r="W321" s="61">
        <f t="shared" si="709"/>
        <v>0</v>
      </c>
      <c r="X321" s="61">
        <f t="shared" si="709"/>
        <v>0</v>
      </c>
      <c r="Y321" s="61">
        <f t="shared" si="709"/>
        <v>0</v>
      </c>
      <c r="Z321" s="61">
        <f t="shared" si="709"/>
        <v>0</v>
      </c>
      <c r="AA321" s="61">
        <f t="shared" si="709"/>
        <v>0</v>
      </c>
      <c r="AC321" s="52">
        <f t="shared" si="710"/>
        <v>0</v>
      </c>
      <c r="AD321" s="52">
        <f t="shared" si="710"/>
        <v>0</v>
      </c>
      <c r="AE321" s="52">
        <f t="shared" si="710"/>
        <v>0</v>
      </c>
      <c r="AF321" s="52">
        <f t="shared" si="710"/>
        <v>0</v>
      </c>
      <c r="AG321" s="52">
        <f t="shared" si="710"/>
        <v>0</v>
      </c>
      <c r="AH321" s="52">
        <f t="shared" si="710"/>
        <v>0</v>
      </c>
      <c r="AJ321" s="52">
        <f t="shared" si="711"/>
        <v>0</v>
      </c>
      <c r="AK321" s="52">
        <f t="shared" si="711"/>
        <v>0</v>
      </c>
      <c r="AL321" s="52">
        <f t="shared" si="711"/>
        <v>0</v>
      </c>
      <c r="AM321" s="52">
        <f t="shared" si="711"/>
        <v>0</v>
      </c>
      <c r="AN321" s="52">
        <f t="shared" si="711"/>
        <v>0</v>
      </c>
      <c r="AO321" s="52">
        <f t="shared" si="711"/>
        <v>0</v>
      </c>
      <c r="AQ321" s="21">
        <f t="shared" si="598"/>
        <v>9000000</v>
      </c>
      <c r="AR321" s="21">
        <f t="shared" si="598"/>
        <v>0</v>
      </c>
      <c r="AS321" s="21">
        <f t="shared" si="598"/>
        <v>9000000</v>
      </c>
      <c r="AT321" s="21">
        <f t="shared" si="597"/>
        <v>5000000</v>
      </c>
      <c r="AU321" s="21">
        <f t="shared" si="597"/>
        <v>0</v>
      </c>
      <c r="AV321" s="21">
        <f t="shared" si="597"/>
        <v>4000000</v>
      </c>
      <c r="AW321" s="18"/>
      <c r="AX321" s="21">
        <f t="shared" si="664"/>
        <v>0</v>
      </c>
      <c r="AY321" s="21">
        <f t="shared" si="664"/>
        <v>0</v>
      </c>
      <c r="AZ321" s="21">
        <f t="shared" si="664"/>
        <v>0</v>
      </c>
      <c r="BA321" s="21">
        <f t="shared" si="663"/>
        <v>0</v>
      </c>
      <c r="BB321" s="21">
        <f t="shared" si="663"/>
        <v>0</v>
      </c>
      <c r="BC321" s="21">
        <f t="shared" si="663"/>
        <v>0</v>
      </c>
    </row>
    <row r="322" spans="1:55" ht="30" x14ac:dyDescent="0.25">
      <c r="A322" s="81"/>
      <c r="B322" s="82"/>
      <c r="C322" s="83"/>
      <c r="D322" s="84">
        <v>75301</v>
      </c>
      <c r="E322" s="85" t="s">
        <v>272</v>
      </c>
      <c r="F322" s="19">
        <f>O322+V322+AC322+AJ322</f>
        <v>9000000</v>
      </c>
      <c r="G322" s="19">
        <v>0</v>
      </c>
      <c r="H322" s="19">
        <f>SUM(F322:G322)</f>
        <v>9000000</v>
      </c>
      <c r="I322" s="19">
        <f>R322+Y322+AF322+AM322</f>
        <v>5000000</v>
      </c>
      <c r="J322" s="19">
        <f>S322+Z322+AG322+AN322</f>
        <v>0</v>
      </c>
      <c r="K322" s="57">
        <f>H322-I322</f>
        <v>4000000</v>
      </c>
      <c r="M322" s="57">
        <f t="shared" si="582"/>
        <v>5000000</v>
      </c>
      <c r="O322" s="19">
        <v>9000000</v>
      </c>
      <c r="P322" s="19"/>
      <c r="Q322" s="19">
        <f>O322+P322</f>
        <v>9000000</v>
      </c>
      <c r="R322" s="59">
        <v>5000000</v>
      </c>
      <c r="S322" s="86"/>
      <c r="T322" s="58">
        <f>Q322-R322</f>
        <v>4000000</v>
      </c>
      <c r="V322" s="88"/>
      <c r="W322" s="88"/>
      <c r="X322" s="39">
        <f>V322+W322</f>
        <v>0</v>
      </c>
      <c r="Y322" s="88"/>
      <c r="Z322" s="88"/>
      <c r="AA322" s="39">
        <f>X322-Y322</f>
        <v>0</v>
      </c>
      <c r="AC322" s="19"/>
      <c r="AD322" s="19"/>
      <c r="AE322" s="19">
        <f>SUM(AC322:AD322)</f>
        <v>0</v>
      </c>
      <c r="AF322" s="19"/>
      <c r="AG322" s="19"/>
      <c r="AH322" s="19">
        <f>AE322-AF322</f>
        <v>0</v>
      </c>
      <c r="AJ322" s="19"/>
      <c r="AK322" s="19"/>
      <c r="AL322" s="19">
        <f>SUM(AJ322:AK322)</f>
        <v>0</v>
      </c>
      <c r="AM322" s="19"/>
      <c r="AN322" s="19"/>
      <c r="AO322" s="19">
        <f>AL322-AM322</f>
        <v>0</v>
      </c>
      <c r="AQ322" s="21">
        <f t="shared" si="598"/>
        <v>9000000</v>
      </c>
      <c r="AR322" s="21">
        <f t="shared" si="598"/>
        <v>0</v>
      </c>
      <c r="AS322" s="21">
        <f t="shared" si="598"/>
        <v>9000000</v>
      </c>
      <c r="AT322" s="21">
        <f t="shared" si="597"/>
        <v>5000000</v>
      </c>
      <c r="AU322" s="21">
        <f t="shared" si="597"/>
        <v>0</v>
      </c>
      <c r="AV322" s="21">
        <f t="shared" si="597"/>
        <v>4000000</v>
      </c>
      <c r="AW322" s="18"/>
      <c r="AX322" s="21">
        <f t="shared" si="664"/>
        <v>0</v>
      </c>
      <c r="AY322" s="21">
        <f t="shared" si="664"/>
        <v>0</v>
      </c>
      <c r="AZ322" s="21">
        <f t="shared" si="664"/>
        <v>0</v>
      </c>
      <c r="BA322" s="21">
        <f t="shared" si="663"/>
        <v>0</v>
      </c>
      <c r="BB322" s="21">
        <f t="shared" si="663"/>
        <v>0</v>
      </c>
      <c r="BC322" s="21">
        <f t="shared" si="663"/>
        <v>0</v>
      </c>
    </row>
    <row r="323" spans="1:55" ht="15.75" thickBot="1" x14ac:dyDescent="0.3">
      <c r="A323" s="90"/>
      <c r="B323" s="91"/>
      <c r="C323" s="92"/>
      <c r="D323" s="93"/>
      <c r="E323" s="94"/>
      <c r="F323" s="95"/>
      <c r="G323" s="95"/>
      <c r="H323" s="95"/>
      <c r="I323" s="95"/>
      <c r="J323" s="95"/>
      <c r="K323" s="96"/>
      <c r="M323" s="96"/>
      <c r="O323" s="95"/>
      <c r="P323" s="97"/>
      <c r="Q323" s="95"/>
      <c r="R323" s="95"/>
      <c r="S323" s="95"/>
      <c r="T323" s="98"/>
      <c r="V323" s="99"/>
      <c r="W323" s="99"/>
      <c r="X323" s="99"/>
      <c r="Y323" s="99"/>
      <c r="Z323" s="99"/>
      <c r="AA323" s="99"/>
      <c r="AC323" s="95"/>
      <c r="AD323" s="95"/>
      <c r="AE323" s="95"/>
      <c r="AF323" s="95"/>
      <c r="AG323" s="95"/>
      <c r="AH323" s="96"/>
      <c r="AJ323" s="95"/>
      <c r="AK323" s="95"/>
      <c r="AL323" s="95"/>
      <c r="AM323" s="95"/>
      <c r="AN323" s="95"/>
      <c r="AO323" s="96"/>
      <c r="AQ323" s="21">
        <f t="shared" si="598"/>
        <v>0</v>
      </c>
      <c r="AR323" s="21">
        <f t="shared" si="598"/>
        <v>0</v>
      </c>
      <c r="AS323" s="21">
        <f t="shared" si="598"/>
        <v>0</v>
      </c>
      <c r="AT323" s="21">
        <f t="shared" si="597"/>
        <v>0</v>
      </c>
      <c r="AU323" s="21">
        <f t="shared" si="597"/>
        <v>0</v>
      </c>
      <c r="AV323" s="21">
        <f t="shared" si="597"/>
        <v>0</v>
      </c>
      <c r="AW323" s="18"/>
      <c r="AX323" s="21">
        <f t="shared" si="664"/>
        <v>0</v>
      </c>
      <c r="AY323" s="21">
        <f t="shared" si="664"/>
        <v>0</v>
      </c>
      <c r="AZ323" s="21">
        <f t="shared" si="664"/>
        <v>0</v>
      </c>
      <c r="BA323" s="21">
        <f t="shared" si="663"/>
        <v>0</v>
      </c>
      <c r="BB323" s="21">
        <f t="shared" si="663"/>
        <v>0</v>
      </c>
      <c r="BC323" s="21">
        <f t="shared" si="663"/>
        <v>0</v>
      </c>
    </row>
    <row r="324" spans="1:55" x14ac:dyDescent="0.25">
      <c r="A324" s="100"/>
      <c r="B324" s="100"/>
      <c r="C324" s="100"/>
      <c r="D324" s="100"/>
      <c r="E324" s="101"/>
      <c r="O324" s="100"/>
      <c r="P324" s="102"/>
      <c r="Q324" s="102"/>
      <c r="R324" s="102"/>
      <c r="S324" s="102"/>
      <c r="T324" s="100"/>
      <c r="AX324" s="21">
        <f t="shared" ref="AX324:BC324" si="712">SUM(AX10:AX323)</f>
        <v>0</v>
      </c>
      <c r="AY324" s="21">
        <f t="shared" si="712"/>
        <v>29981909.960000001</v>
      </c>
      <c r="AZ324" s="21">
        <f t="shared" si="712"/>
        <v>29981909.959999889</v>
      </c>
      <c r="BA324" s="21">
        <f t="shared" si="712"/>
        <v>0</v>
      </c>
      <c r="BB324" s="21">
        <f t="shared" si="712"/>
        <v>0</v>
      </c>
      <c r="BC324" s="21">
        <f t="shared" si="712"/>
        <v>29981909.959999956</v>
      </c>
    </row>
    <row r="325" spans="1:55" x14ac:dyDescent="0.25">
      <c r="A325" s="100"/>
      <c r="B325" s="100"/>
      <c r="C325" s="100"/>
      <c r="D325" s="100"/>
      <c r="E325" s="101"/>
    </row>
  </sheetData>
  <mergeCells count="26">
    <mergeCell ref="A1:K1"/>
    <mergeCell ref="A2:K2"/>
    <mergeCell ref="A3:K3"/>
    <mergeCell ref="A4:K4"/>
    <mergeCell ref="A5:K5"/>
    <mergeCell ref="V5:AA5"/>
    <mergeCell ref="AC5:AH5"/>
    <mergeCell ref="AJ5:AO5"/>
    <mergeCell ref="A7:A8"/>
    <mergeCell ref="B7:B8"/>
    <mergeCell ref="C7:E7"/>
    <mergeCell ref="F7:J7"/>
    <mergeCell ref="K7:K8"/>
    <mergeCell ref="O7:S7"/>
    <mergeCell ref="T7:T8"/>
    <mergeCell ref="O5:T5"/>
    <mergeCell ref="AQ7:AU7"/>
    <mergeCell ref="AV7:AV8"/>
    <mergeCell ref="AX7:BB7"/>
    <mergeCell ref="BC7:BC8"/>
    <mergeCell ref="V7:Z7"/>
    <mergeCell ref="AA7:AA8"/>
    <mergeCell ref="AC7:AG7"/>
    <mergeCell ref="AH7:AH8"/>
    <mergeCell ref="AJ7:AN7"/>
    <mergeCell ref="AO7:AO8"/>
  </mergeCells>
  <pageMargins left="0.51181102362204722" right="0.43307086614173229" top="0.39" bottom="0.41" header="0.23622047244094491" footer="0.31496062992125984"/>
  <pageSetup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2023-10-30T19:08:25Z</dcterms:created>
  <dcterms:modified xsi:type="dcterms:W3CDTF">2023-11-03T21:35:48Z</dcterms:modified>
</cp:coreProperties>
</file>